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Neaktuálne\09_platné na pracovné cesty usktuočnené od 01.05.2024 do 31.08.2024\"/>
    </mc:Choice>
  </mc:AlternateContent>
  <xr:revisionPtr revIDLastSave="0" documentId="13_ncr:1_{1281E22E-809F-4D56-B530-29D6BC5476DA}" xr6:coauthVersionLast="47" xr6:coauthVersionMax="47" xr10:uidLastSave="{00000000-0000-0000-0000-000000000000}"/>
  <bookViews>
    <workbookView xWindow="28680" yWindow="-120" windowWidth="29040" windowHeight="15840" activeTab="1" xr2:uid="{C34B0E2F-2125-464A-A0B7-874489166283}"/>
  </bookViews>
  <sheets>
    <sheet name="Domestic_trip" sheetId="4" r:id="rId1"/>
    <sheet name="Average_fuel_price" sheetId="5" r:id="rId2"/>
    <sheet name="Zoznamy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 s="1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4" i="7" s="1"/>
  <c r="J1633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9" i="7"/>
  <c r="J1681" i="7"/>
  <c r="J1682" i="7"/>
  <c r="J1683" i="7"/>
  <c r="J1687" i="7"/>
  <c r="J1451" i="7"/>
  <c r="J1459" i="7"/>
  <c r="J1688" i="7" l="1"/>
  <c r="J1680" i="7"/>
  <c r="J1686" i="7"/>
  <c r="J1678" i="7"/>
  <c r="J1685" i="7"/>
  <c r="J1677" i="7"/>
  <c r="J1684" i="7"/>
  <c r="J1137" i="7"/>
  <c r="J1129" i="7"/>
  <c r="J1128" i="7"/>
  <c r="J1136" i="7" s="1"/>
  <c r="J1127" i="7"/>
  <c r="J1121" i="7"/>
  <c r="J1120" i="7"/>
  <c r="J1119" i="7"/>
  <c r="J1114" i="7"/>
  <c r="J1126" i="7" s="1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K12" i="4"/>
  <c r="J1689" i="7" l="1"/>
  <c r="J1697" i="7"/>
  <c r="J1690" i="7"/>
  <c r="J1698" i="7"/>
  <c r="J1691" i="7"/>
  <c r="J1699" i="7"/>
  <c r="J1692" i="7"/>
  <c r="J1700" i="7"/>
  <c r="J1693" i="7"/>
  <c r="J1701" i="7"/>
  <c r="J1694" i="7"/>
  <c r="J1702" i="7"/>
  <c r="J1695" i="7"/>
  <c r="J1696" i="7"/>
  <c r="J1122" i="7"/>
  <c r="J1138" i="7"/>
  <c r="J1115" i="7"/>
  <c r="J1123" i="7"/>
  <c r="J1131" i="7"/>
  <c r="J1139" i="7"/>
  <c r="J1116" i="7"/>
  <c r="J1124" i="7"/>
  <c r="J1132" i="7"/>
  <c r="J1140" i="7"/>
  <c r="J1117" i="7"/>
  <c r="J1125" i="7"/>
  <c r="J1133" i="7"/>
  <c r="J1141" i="7"/>
  <c r="J1130" i="7"/>
  <c r="J1118" i="7"/>
  <c r="J1134" i="7"/>
  <c r="J1142" i="7"/>
  <c r="J1135" i="7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L72" i="4"/>
  <c r="K72" i="4"/>
  <c r="L70" i="4"/>
  <c r="K70" i="4"/>
  <c r="L68" i="4"/>
  <c r="K68" i="4"/>
  <c r="L66" i="4"/>
  <c r="K66" i="4"/>
  <c r="L64" i="4"/>
  <c r="K64" i="4"/>
  <c r="L62" i="4"/>
  <c r="K62" i="4"/>
  <c r="L60" i="4"/>
  <c r="K60" i="4"/>
  <c r="L58" i="4"/>
  <c r="K58" i="4"/>
  <c r="L56" i="4"/>
  <c r="K56" i="4"/>
  <c r="L54" i="4"/>
  <c r="K54" i="4"/>
  <c r="L52" i="4"/>
  <c r="K52" i="4"/>
  <c r="L50" i="4"/>
  <c r="K50" i="4"/>
  <c r="L48" i="4"/>
  <c r="K48" i="4"/>
  <c r="L46" i="4"/>
  <c r="K46" i="4"/>
  <c r="L44" i="4"/>
  <c r="K44" i="4"/>
  <c r="L42" i="4"/>
  <c r="K42" i="4"/>
  <c r="L40" i="4"/>
  <c r="K40" i="4"/>
  <c r="L38" i="4"/>
  <c r="K38" i="4"/>
  <c r="L36" i="4"/>
  <c r="K36" i="4"/>
  <c r="L34" i="4"/>
  <c r="K34" i="4"/>
  <c r="L32" i="4"/>
  <c r="K32" i="4"/>
  <c r="L30" i="4"/>
  <c r="K30" i="4"/>
  <c r="L28" i="4"/>
  <c r="K28" i="4"/>
  <c r="L26" i="4"/>
  <c r="K26" i="4"/>
  <c r="L24" i="4"/>
  <c r="K24" i="4"/>
  <c r="L22" i="4"/>
  <c r="K22" i="4"/>
  <c r="L20" i="4"/>
  <c r="K20" i="4"/>
  <c r="L18" i="4"/>
  <c r="K18" i="4"/>
  <c r="L16" i="4"/>
  <c r="K16" i="4"/>
  <c r="L14" i="4"/>
  <c r="K14" i="4"/>
  <c r="L12" i="4"/>
  <c r="J1705" i="7" l="1"/>
  <c r="J1713" i="7"/>
  <c r="J1706" i="7"/>
  <c r="J1714" i="7"/>
  <c r="J1711" i="7"/>
  <c r="J1707" i="7"/>
  <c r="J1715" i="7"/>
  <c r="J1703" i="7"/>
  <c r="J1708" i="7"/>
  <c r="J1716" i="7"/>
  <c r="J1709" i="7"/>
  <c r="J1710" i="7"/>
  <c r="J1704" i="7"/>
  <c r="J1712" i="7"/>
  <c r="J1152" i="7"/>
  <c r="J1144" i="7"/>
  <c r="J1151" i="7"/>
  <c r="J1143" i="7"/>
  <c r="J1150" i="7"/>
  <c r="J1154" i="7"/>
  <c r="J1149" i="7"/>
  <c r="J1156" i="7"/>
  <c r="J1148" i="7"/>
  <c r="J1146" i="7"/>
  <c r="J1153" i="7"/>
  <c r="J1155" i="7"/>
  <c r="J1147" i="7"/>
  <c r="J1145" i="7"/>
  <c r="N74" i="4"/>
  <c r="J1721" i="7" l="1"/>
  <c r="J1729" i="7"/>
  <c r="J1722" i="7"/>
  <c r="J1730" i="7"/>
  <c r="J1723" i="7"/>
  <c r="J1724" i="7"/>
  <c r="J1727" i="7"/>
  <c r="J1717" i="7"/>
  <c r="J1725" i="7"/>
  <c r="J1719" i="7"/>
  <c r="J1718" i="7"/>
  <c r="J1726" i="7"/>
  <c r="J1720" i="7"/>
  <c r="J1728" i="7"/>
  <c r="J1168" i="7"/>
  <c r="J1160" i="7"/>
  <c r="J1167" i="7"/>
  <c r="J1159" i="7"/>
  <c r="J1166" i="7"/>
  <c r="J1158" i="7"/>
  <c r="J1161" i="7"/>
  <c r="J1165" i="7"/>
  <c r="J1157" i="7"/>
  <c r="J1164" i="7"/>
  <c r="J1162" i="7"/>
  <c r="J1163" i="7"/>
  <c r="J1170" i="7"/>
  <c r="J1169" i="7"/>
  <c r="I74" i="4"/>
  <c r="J74" i="4"/>
  <c r="L74" i="4"/>
  <c r="M74" i="4"/>
  <c r="J1737" i="7" l="1"/>
  <c r="J1738" i="7"/>
  <c r="J1743" i="7"/>
  <c r="J1731" i="7"/>
  <c r="J1739" i="7"/>
  <c r="J1735" i="7"/>
  <c r="J1732" i="7"/>
  <c r="J1740" i="7"/>
  <c r="J1733" i="7"/>
  <c r="J1741" i="7"/>
  <c r="J1734" i="7"/>
  <c r="J1742" i="7"/>
  <c r="J1736" i="7"/>
  <c r="J1744" i="7"/>
  <c r="J1184" i="7"/>
  <c r="J1176" i="7"/>
  <c r="J1183" i="7"/>
  <c r="J1175" i="7"/>
  <c r="J1177" i="7"/>
  <c r="J1182" i="7"/>
  <c r="J1174" i="7"/>
  <c r="J1178" i="7"/>
  <c r="J1181" i="7"/>
  <c r="J1173" i="7"/>
  <c r="J1180" i="7"/>
  <c r="J1172" i="7"/>
  <c r="J1179" i="7"/>
  <c r="J1171" i="7"/>
  <c r="M79" i="4"/>
  <c r="J1745" i="7" l="1"/>
  <c r="J1753" i="7"/>
  <c r="J1751" i="7"/>
  <c r="J1746" i="7"/>
  <c r="J1754" i="7"/>
  <c r="J1747" i="7"/>
  <c r="J1755" i="7"/>
  <c r="J1748" i="7"/>
  <c r="J1756" i="7"/>
  <c r="J1749" i="7"/>
  <c r="J1757" i="7"/>
  <c r="J1750" i="7"/>
  <c r="J1758" i="7"/>
  <c r="J1752" i="7"/>
  <c r="J1192" i="7"/>
  <c r="J1191" i="7"/>
  <c r="J1198" i="7"/>
  <c r="J1190" i="7"/>
  <c r="J1185" i="7"/>
  <c r="J1197" i="7"/>
  <c r="J1189" i="7"/>
  <c r="J1196" i="7"/>
  <c r="J1188" i="7"/>
  <c r="J1194" i="7"/>
  <c r="J1195" i="7"/>
  <c r="J1187" i="7"/>
  <c r="J1186" i="7"/>
  <c r="J1193" i="7"/>
  <c r="J1761" i="7" l="1"/>
  <c r="J1762" i="7"/>
  <c r="J1770" i="7"/>
  <c r="J1763" i="7"/>
  <c r="J1771" i="7"/>
  <c r="J1764" i="7"/>
  <c r="J1772" i="7"/>
  <c r="J1765" i="7"/>
  <c r="J1767" i="7"/>
  <c r="J1766" i="7"/>
  <c r="J1759" i="7"/>
  <c r="J1760" i="7"/>
  <c r="J1768" i="7"/>
  <c r="J1769" i="7"/>
  <c r="J1208" i="7"/>
  <c r="J1200" i="7"/>
  <c r="J1207" i="7"/>
  <c r="J1199" i="7"/>
  <c r="J1206" i="7"/>
  <c r="J1210" i="7"/>
  <c r="J1209" i="7"/>
  <c r="J1205" i="7"/>
  <c r="J1212" i="7"/>
  <c r="J1204" i="7"/>
  <c r="J1201" i="7"/>
  <c r="J1211" i="7"/>
  <c r="J1203" i="7"/>
  <c r="J1202" i="7"/>
  <c r="J1777" i="7" l="1"/>
  <c r="J1785" i="7"/>
  <c r="J1778" i="7"/>
  <c r="J1786" i="7"/>
  <c r="J1783" i="7"/>
  <c r="J1779" i="7"/>
  <c r="J1775" i="7"/>
  <c r="J1780" i="7"/>
  <c r="J1773" i="7"/>
  <c r="J1781" i="7"/>
  <c r="J1774" i="7"/>
  <c r="J1782" i="7"/>
  <c r="J1776" i="7"/>
  <c r="J1784" i="7"/>
  <c r="J1224" i="7"/>
  <c r="J1216" i="7"/>
  <c r="J1223" i="7"/>
  <c r="J1215" i="7"/>
  <c r="J1222" i="7"/>
  <c r="J1214" i="7"/>
  <c r="J1221" i="7"/>
  <c r="J1213" i="7"/>
  <c r="J1225" i="7"/>
  <c r="J1220" i="7"/>
  <c r="J1226" i="7"/>
  <c r="J1219" i="7"/>
  <c r="J1218" i="7"/>
  <c r="J1217" i="7"/>
  <c r="J1794" i="7" l="1"/>
  <c r="J1787" i="7"/>
  <c r="J1795" i="7"/>
  <c r="J1788" i="7"/>
  <c r="J1796" i="7"/>
  <c r="J1799" i="7"/>
  <c r="J1789" i="7"/>
  <c r="J1797" i="7"/>
  <c r="J1790" i="7"/>
  <c r="J1798" i="7"/>
  <c r="J1792" i="7"/>
  <c r="J1800" i="7"/>
  <c r="J1793" i="7"/>
  <c r="J1791" i="7"/>
  <c r="J1240" i="7"/>
  <c r="J1232" i="7"/>
  <c r="J1239" i="7"/>
  <c r="J1231" i="7"/>
  <c r="J1238" i="7"/>
  <c r="J1230" i="7"/>
  <c r="J1234" i="7"/>
  <c r="J1237" i="7"/>
  <c r="J1229" i="7"/>
  <c r="J1236" i="7"/>
  <c r="J1228" i="7"/>
  <c r="J1233" i="7"/>
  <c r="J1235" i="7"/>
  <c r="J1227" i="7"/>
  <c r="J1801" i="7" l="1"/>
  <c r="J1802" i="7"/>
  <c r="J1810" i="7"/>
  <c r="J1803" i="7"/>
  <c r="J1811" i="7"/>
  <c r="J1804" i="7"/>
  <c r="J1812" i="7"/>
  <c r="J1805" i="7"/>
  <c r="J1813" i="7"/>
  <c r="J1806" i="7"/>
  <c r="J1814" i="7"/>
  <c r="J1807" i="7"/>
  <c r="J1808" i="7"/>
  <c r="J1809" i="7"/>
  <c r="J1248" i="7"/>
  <c r="J1247" i="7"/>
  <c r="J1254" i="7"/>
  <c r="J1246" i="7"/>
  <c r="J1241" i="7"/>
  <c r="J1253" i="7"/>
  <c r="J1245" i="7"/>
  <c r="J1252" i="7"/>
  <c r="J1244" i="7"/>
  <c r="J1250" i="7"/>
  <c r="J1251" i="7"/>
  <c r="J1243" i="7"/>
  <c r="J1242" i="7"/>
  <c r="J1249" i="7"/>
  <c r="J1817" i="7" l="1"/>
  <c r="J1815" i="7"/>
  <c r="J1818" i="7"/>
  <c r="J1826" i="7"/>
  <c r="J1819" i="7"/>
  <c r="J1827" i="7"/>
  <c r="J1820" i="7"/>
  <c r="J1828" i="7"/>
  <c r="J1821" i="7"/>
  <c r="J1823" i="7"/>
  <c r="J1822" i="7"/>
  <c r="J1816" i="7"/>
  <c r="J1824" i="7"/>
  <c r="J1825" i="7"/>
  <c r="J1264" i="7"/>
  <c r="J1256" i="7"/>
  <c r="J1263" i="7"/>
  <c r="J1255" i="7"/>
  <c r="J1257" i="7"/>
  <c r="J1262" i="7"/>
  <c r="J1258" i="7"/>
  <c r="J1265" i="7"/>
  <c r="J1261" i="7"/>
  <c r="J1268" i="7"/>
  <c r="J1260" i="7"/>
  <c r="J1267" i="7"/>
  <c r="J1259" i="7"/>
  <c r="J1266" i="7"/>
  <c r="J1829" i="7" l="1"/>
  <c r="J1830" i="7"/>
  <c r="J1280" i="7"/>
  <c r="J1272" i="7"/>
  <c r="J1279" i="7"/>
  <c r="J1271" i="7"/>
  <c r="J1278" i="7"/>
  <c r="J1270" i="7"/>
  <c r="J1282" i="7"/>
  <c r="J1277" i="7"/>
  <c r="J1269" i="7"/>
  <c r="J1276" i="7"/>
  <c r="J1274" i="7"/>
  <c r="J1281" i="7"/>
  <c r="J1275" i="7"/>
  <c r="J1273" i="7"/>
  <c r="J1296" i="7" l="1"/>
  <c r="J1288" i="7"/>
  <c r="J1295" i="7"/>
  <c r="J1287" i="7"/>
  <c r="J1294" i="7"/>
  <c r="J1286" i="7"/>
  <c r="J1293" i="7"/>
  <c r="J1285" i="7"/>
  <c r="J1292" i="7"/>
  <c r="J1284" i="7"/>
  <c r="J1291" i="7"/>
  <c r="J1283" i="7"/>
  <c r="J1290" i="7"/>
  <c r="J1289" i="7"/>
  <c r="J1304" i="7" l="1"/>
  <c r="J1303" i="7"/>
  <c r="J1310" i="7"/>
  <c r="J1302" i="7"/>
  <c r="J1305" i="7"/>
  <c r="J1297" i="7"/>
  <c r="J1309" i="7"/>
  <c r="J1301" i="7"/>
  <c r="J1308" i="7"/>
  <c r="J1300" i="7"/>
  <c r="J1298" i="7"/>
  <c r="J1307" i="7"/>
  <c r="J1299" i="7"/>
  <c r="J1306" i="7"/>
  <c r="J1320" i="7" l="1"/>
  <c r="J1312" i="7"/>
  <c r="J1319" i="7"/>
  <c r="J1311" i="7"/>
  <c r="J1318" i="7"/>
  <c r="J1314" i="7"/>
  <c r="J1317" i="7"/>
  <c r="J1324" i="7"/>
  <c r="J1316" i="7"/>
  <c r="J1321" i="7"/>
  <c r="J1323" i="7"/>
  <c r="J1315" i="7"/>
  <c r="J1322" i="7"/>
  <c r="J1313" i="7"/>
  <c r="J1336" i="7" l="1"/>
  <c r="J1328" i="7"/>
  <c r="J1335" i="7"/>
  <c r="J1327" i="7"/>
  <c r="J1334" i="7"/>
  <c r="J1326" i="7"/>
  <c r="J1330" i="7"/>
  <c r="J1337" i="7"/>
  <c r="J1333" i="7"/>
  <c r="J1325" i="7"/>
  <c r="J1332" i="7"/>
  <c r="J1331" i="7"/>
  <c r="J1338" i="7"/>
  <c r="J1329" i="7"/>
  <c r="J1352" i="7" l="1"/>
  <c r="J1344" i="7"/>
  <c r="J1351" i="7"/>
  <c r="J1343" i="7"/>
  <c r="J1350" i="7"/>
  <c r="J1342" i="7"/>
  <c r="J1349" i="7"/>
  <c r="J1341" i="7"/>
  <c r="J1348" i="7"/>
  <c r="J1340" i="7"/>
  <c r="J1346" i="7"/>
  <c r="J1347" i="7"/>
  <c r="J1339" i="7"/>
  <c r="J1345" i="7"/>
  <c r="J1360" i="7" l="1"/>
  <c r="J1359" i="7"/>
  <c r="J1366" i="7"/>
  <c r="J1358" i="7"/>
  <c r="J1354" i="7"/>
  <c r="J1353" i="7"/>
  <c r="J1365" i="7"/>
  <c r="J1357" i="7"/>
  <c r="J1364" i="7"/>
  <c r="J1356" i="7"/>
  <c r="J1361" i="7"/>
  <c r="J1363" i="7"/>
  <c r="J1355" i="7"/>
  <c r="J1362" i="7"/>
  <c r="J1376" i="7" l="1"/>
  <c r="J1368" i="7"/>
  <c r="J1375" i="7"/>
  <c r="J1367" i="7"/>
  <c r="J1374" i="7"/>
  <c r="J1370" i="7"/>
  <c r="J1369" i="7"/>
  <c r="J1373" i="7"/>
  <c r="J1380" i="7"/>
  <c r="J1372" i="7"/>
  <c r="J1378" i="7"/>
  <c r="J1379" i="7"/>
  <c r="J1371" i="7"/>
  <c r="J1377" i="7"/>
  <c r="J1392" i="7" l="1"/>
  <c r="J1384" i="7"/>
  <c r="J1391" i="7"/>
  <c r="J1383" i="7"/>
  <c r="J1390" i="7"/>
  <c r="J1382" i="7"/>
  <c r="J1394" i="7"/>
  <c r="J1385" i="7"/>
  <c r="J1389" i="7"/>
  <c r="J1381" i="7"/>
  <c r="J1388" i="7"/>
  <c r="J1387" i="7"/>
  <c r="J1386" i="7"/>
  <c r="J1393" i="7"/>
  <c r="J1408" i="7" l="1"/>
  <c r="J1400" i="7"/>
  <c r="J1407" i="7"/>
  <c r="J1399" i="7"/>
  <c r="J1406" i="7"/>
  <c r="J1398" i="7"/>
  <c r="J1405" i="7"/>
  <c r="J1397" i="7"/>
  <c r="J1404" i="7"/>
  <c r="J1396" i="7"/>
  <c r="J1402" i="7"/>
  <c r="J1401" i="7"/>
  <c r="J1403" i="7"/>
  <c r="J1395" i="7"/>
  <c r="J1416" i="7" l="1"/>
  <c r="J1415" i="7"/>
  <c r="J1422" i="7"/>
  <c r="J1414" i="7"/>
  <c r="J1410" i="7"/>
  <c r="J1417" i="7"/>
  <c r="J1421" i="7"/>
  <c r="J1413" i="7"/>
  <c r="J1420" i="7"/>
  <c r="J1412" i="7"/>
  <c r="J1419" i="7"/>
  <c r="J1411" i="7"/>
  <c r="J1418" i="7"/>
  <c r="J1409" i="7"/>
  <c r="J1432" i="7" l="1"/>
  <c r="J1424" i="7"/>
  <c r="J1431" i="7"/>
  <c r="J1423" i="7"/>
  <c r="J1430" i="7"/>
  <c r="J1434" i="7"/>
  <c r="J1429" i="7"/>
  <c r="J1433" i="7"/>
  <c r="J1436" i="7"/>
  <c r="J1428" i="7"/>
  <c r="J1426" i="7"/>
  <c r="J1435" i="7"/>
  <c r="J1427" i="7"/>
  <c r="J1425" i="7"/>
  <c r="J1448" i="7" l="1"/>
  <c r="J1440" i="7"/>
  <c r="J1447" i="7"/>
  <c r="J1439" i="7"/>
  <c r="J1446" i="7"/>
  <c r="J1438" i="7"/>
  <c r="J1450" i="7"/>
  <c r="J1441" i="7"/>
  <c r="J1445" i="7"/>
  <c r="J1437" i="7"/>
  <c r="J1444" i="7"/>
  <c r="J1442" i="7"/>
  <c r="J1449" i="7"/>
  <c r="J1443" i="7"/>
  <c r="J1464" i="7" l="1"/>
  <c r="J1456" i="7"/>
  <c r="J1463" i="7"/>
  <c r="J1455" i="7"/>
  <c r="J1462" i="7"/>
  <c r="J1454" i="7"/>
  <c r="J1461" i="7"/>
  <c r="J1453" i="7"/>
  <c r="J1460" i="7"/>
  <c r="J1452" i="7"/>
  <c r="J1458" i="7"/>
  <c r="J145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sz val="9"/>
            <color indexed="81"/>
            <rFont val="Segoe UI"/>
            <family val="2"/>
            <charset val="238"/>
          </rPr>
          <t>Please enter the fuel type if private vehicle was used</t>
        </r>
      </text>
    </comment>
    <comment ref="J4" authorId="0" shapeId="0" xr:uid="{AAD42FC8-486E-4007-B6FC-D841380C5B8D}">
      <text>
        <r>
          <rPr>
            <sz val="9"/>
            <color indexed="81"/>
            <rFont val="Segoe UI"/>
            <family val="2"/>
            <charset val="238"/>
          </rPr>
          <t>In case private vehicle was used please type in the average fuel consumption as per vehicle registration</t>
        </r>
      </text>
    </comment>
    <comment ref="J6" authorId="0" shapeId="0" xr:uid="{914F638C-E37B-4728-AA6F-61CD6CB39BA7}">
      <text>
        <r>
          <rPr>
            <sz val="9"/>
            <color indexed="81"/>
            <rFont val="Segoe UI"/>
            <family val="2"/>
            <charset val="238"/>
          </rPr>
          <t>Please enter the vehicle registration number if private vehicle was used</t>
        </r>
      </text>
    </comment>
    <comment ref="A8" authorId="0" shapeId="0" xr:uid="{BA81CEA5-114A-4AD2-B6D6-349136DC5659}">
      <text>
        <r>
          <rPr>
            <sz val="9"/>
            <color indexed="81"/>
            <rFont val="Segoe UI"/>
            <family val="2"/>
            <charset val="238"/>
          </rPr>
          <t>Enter the date in DD.MM.YYYY format</t>
        </r>
      </text>
    </comment>
    <comment ref="C8" authorId="0" shapeId="0" xr:uid="{F6BE2AC4-8845-408A-9AE0-A7F671E2834E}">
      <text>
        <r>
          <rPr>
            <sz val="9"/>
            <color indexed="81"/>
            <rFont val="Segoe UI"/>
            <family val="2"/>
            <charset val="238"/>
          </rPr>
          <t>Enter the start time and end time of your business trip in HH:MM format</t>
        </r>
      </text>
    </comment>
    <comment ref="H8" authorId="0" shapeId="0" xr:uid="{05686EBC-30BD-4117-943C-E885D10B077A}">
      <text>
        <r>
          <rPr>
            <sz val="9"/>
            <color indexed="81"/>
            <rFont val="Segoe UI"/>
            <family val="2"/>
            <charset val="238"/>
          </rPr>
          <t>Enter the amount of kilometres to and from in whole numbers</t>
        </r>
      </text>
    </comment>
    <comment ref="K9" authorId="0" shapeId="0" xr:uid="{4CD1BA42-216A-4D7E-8798-E179E8B14DAD}">
      <text>
        <r>
          <rPr>
            <sz val="9"/>
            <color indexed="81"/>
            <rFont val="Segoe UI"/>
            <family val="2"/>
            <charset val="238"/>
          </rPr>
          <t>Fuel price is based on the Statistical Office data. Alternatively, fuel price stated on bill from gas station can be used.</t>
        </r>
      </text>
    </comment>
  </commentList>
</comments>
</file>

<file path=xl/sharedStrings.xml><?xml version="1.0" encoding="utf-8"?>
<sst xmlns="http://schemas.openxmlformats.org/spreadsheetml/2006/main" count="146" uniqueCount="85">
  <si>
    <t>Stravné</t>
  </si>
  <si>
    <t>LPG (EUR / l)</t>
  </si>
  <si>
    <t>CNG (EUR / kg)</t>
  </si>
  <si>
    <t>LPG</t>
  </si>
  <si>
    <t>CNG</t>
  </si>
  <si>
    <t>Period</t>
  </si>
  <si>
    <t>Petrol natural 95 octane (EUR / l)</t>
  </si>
  <si>
    <t>Petrol natural 98 octane (EUR / l)</t>
  </si>
  <si>
    <t>Diesel fuel
(EUR / l)</t>
  </si>
  <si>
    <t>Fuel type:</t>
  </si>
  <si>
    <t>Departure</t>
  </si>
  <si>
    <t>Arrival</t>
  </si>
  <si>
    <t>Date</t>
  </si>
  <si>
    <t>Departure
Arrival</t>
  </si>
  <si>
    <t>Company name:</t>
  </si>
  <si>
    <t>Registered office:</t>
  </si>
  <si>
    <t>Period:</t>
  </si>
  <si>
    <t>Employee name:</t>
  </si>
  <si>
    <t>Avg consum. l/100 km in vehicle reg.:</t>
  </si>
  <si>
    <t>Vehicle registration number:</t>
  </si>
  <si>
    <t>No</t>
  </si>
  <si>
    <t>Yes -breakfast</t>
  </si>
  <si>
    <t>Yes - lunch</t>
  </si>
  <si>
    <t>Yes - dinner</t>
  </si>
  <si>
    <t>Yes - breakfast and lunch</t>
  </si>
  <si>
    <t>Yes - breakfast and dinner</t>
  </si>
  <si>
    <t>Yes - lunch and dinner</t>
  </si>
  <si>
    <t>Yes - breakfast, lunch and dinner</t>
  </si>
  <si>
    <t>Private vehicle</t>
  </si>
  <si>
    <t>Company vehicle</t>
  </si>
  <si>
    <t>Private motorcycle</t>
  </si>
  <si>
    <t>Company motorcycle</t>
  </si>
  <si>
    <t>Bus</t>
  </si>
  <si>
    <t>Train</t>
  </si>
  <si>
    <t>Airplane</t>
  </si>
  <si>
    <t>Petrol natural 95</t>
  </si>
  <si>
    <t>Petrol natural 98</t>
  </si>
  <si>
    <t>Diesel fuel</t>
  </si>
  <si>
    <t>Guaranteed free meals</t>
  </si>
  <si>
    <t>Means of transport used</t>
  </si>
  <si>
    <t>Fuel type</t>
  </si>
  <si>
    <t>Domestic per diem (meal allowance)</t>
  </si>
  <si>
    <t>Time zone</t>
  </si>
  <si>
    <t>Amount</t>
  </si>
  <si>
    <t>5 to 12 hours</t>
  </si>
  <si>
    <t>over 12 hours up to 18 hours</t>
  </si>
  <si>
    <t>over 18 hours</t>
  </si>
  <si>
    <t>Start and end time of business trip</t>
  </si>
  <si>
    <t>Place of meeting or work</t>
  </si>
  <si>
    <t>Free meals provided</t>
  </si>
  <si>
    <t>Distance in km - round trip</t>
  </si>
  <si>
    <t>Meal allowance</t>
  </si>
  <si>
    <t>Reimbursements for business trips</t>
  </si>
  <si>
    <t>Average fuel price</t>
  </si>
  <si>
    <t>Basic compensation</t>
  </si>
  <si>
    <t>Fuel compensation</t>
  </si>
  <si>
    <t>Accommodation</t>
  </si>
  <si>
    <t>Other expense</t>
  </si>
  <si>
    <t>BUSINESS TRIP BILLING</t>
  </si>
  <si>
    <t>Total</t>
  </si>
  <si>
    <t>Date and signature of employee:</t>
  </si>
  <si>
    <t>Date and signature of employer:</t>
  </si>
  <si>
    <t>Additional payment / Overpayment:</t>
  </si>
  <si>
    <t>Advance payment for business trip:</t>
  </si>
  <si>
    <t>I declare that I have given all the information fully and correctly.</t>
  </si>
  <si>
    <t>Starting and ending place of business trip</t>
  </si>
  <si>
    <t>18. week (29. 4. 2024 - 5. 5. 2024)</t>
  </si>
  <si>
    <t>19. week (6. 5. 2024 - 12. 5. 2024)</t>
  </si>
  <si>
    <t>20. week (13. 5. 2024 - 19. 5. 2024)</t>
  </si>
  <si>
    <t>21. week (20. 5. 2024 - 26. 5. 2024)</t>
  </si>
  <si>
    <t>Average fuel prices in Slovakia according to the Statistical Office of the Slovak republic in year 2024 in EUR</t>
  </si>
  <si>
    <t>22. week (27. 5. 2024 - 2. 6. 2024)</t>
  </si>
  <si>
    <t>23. week (3. 6. 2024 - 9. 6. 2024)</t>
  </si>
  <si>
    <t>24. week (10. 6. 2024 - 16. 6. 2024)</t>
  </si>
  <si>
    <t>25. week (17. 6. 2024 - 23. 6. 2024)</t>
  </si>
  <si>
    <t>26. week (24. 6. 2024 - 30. 6. 2024)</t>
  </si>
  <si>
    <t>27. week (1. 7. 2024 - 7. 7. 2024)</t>
  </si>
  <si>
    <t>28. week (8. 7. 2024 - 14. 7. 2024)</t>
  </si>
  <si>
    <t>29. week (15. 7. 2024 - 21. 7. 2024)</t>
  </si>
  <si>
    <t>30. week (22. 7. 2024 - 28. 7. 2024)</t>
  </si>
  <si>
    <t>31. week (29. 7. 2024 - 4. 8. 2024)</t>
  </si>
  <si>
    <t>32. week (5. 8. 2024 - 11. 8. 2024)</t>
  </si>
  <si>
    <t>33. week (12. 8. 2024 - 18. 8. 2024)</t>
  </si>
  <si>
    <t>34. week (19. 8. 2024 - 25. 8. 2024)</t>
  </si>
  <si>
    <t>35. week (26. 8. 2024 - 1. 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</si>
</sst>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7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7" fillId="4" borderId="5" xfId="1" applyNumberFormat="1" applyFont="1" applyFill="1" applyBorder="1" applyAlignment="1">
      <alignment horizontal="center"/>
    </xf>
    <xf numFmtId="49" fontId="7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14" fontId="4" fillId="0" borderId="0" xfId="0" applyNumberFormat="1" applyFont="1"/>
    <xf numFmtId="49" fontId="7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49" fontId="5" fillId="0" borderId="10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2" xfId="3" applyNumberFormat="1" applyFont="1" applyBorder="1" applyAlignment="1">
      <alignment horizontal="left" vertical="top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7" fillId="4" borderId="10" xfId="1" applyNumberFormat="1" applyFont="1" applyFill="1" applyBorder="1" applyAlignment="1">
      <alignment horizontal="center"/>
    </xf>
    <xf numFmtId="49" fontId="7" fillId="4" borderId="11" xfId="1" applyNumberFormat="1" applyFont="1" applyFill="1" applyBorder="1" applyAlignment="1">
      <alignment horizontal="center"/>
    </xf>
    <xf numFmtId="49" fontId="7" fillId="4" borderId="5" xfId="1" applyNumberFormat="1" applyFont="1" applyFill="1" applyBorder="1" applyAlignment="1">
      <alignment horizontal="center"/>
    </xf>
    <xf numFmtId="49" fontId="7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left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1" xfId="1" applyNumberFormat="1" applyFont="1" applyBorder="1" applyAlignment="1" applyProtection="1">
      <alignment horizontal="center" vertical="center" wrapText="1"/>
      <protection locked="0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27" xfId="1" applyNumberFormat="1" applyFont="1" applyFill="1" applyBorder="1" applyAlignment="1">
      <alignment horizontal="center" vertical="center" wrapText="1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7" xfId="1" applyNumberFormat="1" applyFont="1" applyFill="1" applyBorder="1" applyAlignment="1">
      <alignment horizont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5546875" defaultRowHeight="12.75" x14ac:dyDescent="0.2"/>
  <cols>
    <col min="1" max="1" width="9.5703125" style="1" customWidth="1"/>
    <col min="2" max="2" width="9.710937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66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40"/>
      <c r="M1" s="41"/>
      <c r="N1" s="42"/>
    </row>
    <row r="2" spans="1:15" ht="13.5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37" t="s">
        <v>9</v>
      </c>
      <c r="M2" s="76"/>
      <c r="N2" s="77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86" t="s">
        <v>14</v>
      </c>
      <c r="B4" s="87"/>
      <c r="C4" s="88"/>
      <c r="D4" s="89"/>
      <c r="E4" s="90"/>
      <c r="F4" s="37" t="s">
        <v>16</v>
      </c>
      <c r="G4" s="78"/>
      <c r="H4" s="80"/>
      <c r="I4" s="79"/>
      <c r="J4" s="86" t="s">
        <v>18</v>
      </c>
      <c r="K4" s="87"/>
      <c r="L4" s="87"/>
      <c r="M4" s="76"/>
      <c r="N4" s="77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86" t="s">
        <v>15</v>
      </c>
      <c r="B6" s="87"/>
      <c r="C6" s="88"/>
      <c r="D6" s="89"/>
      <c r="E6" s="90"/>
      <c r="F6" s="37" t="s">
        <v>17</v>
      </c>
      <c r="G6" s="78"/>
      <c r="H6" s="80"/>
      <c r="I6" s="79"/>
      <c r="J6" s="86" t="s">
        <v>19</v>
      </c>
      <c r="K6" s="87"/>
      <c r="L6" s="87"/>
      <c r="M6" s="78"/>
      <c r="N6" s="79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ht="12.75" customHeight="1" x14ac:dyDescent="0.2">
      <c r="A8" s="107" t="s">
        <v>12</v>
      </c>
      <c r="B8" s="99" t="s">
        <v>13</v>
      </c>
      <c r="C8" s="109" t="s">
        <v>47</v>
      </c>
      <c r="D8" s="109" t="s">
        <v>65</v>
      </c>
      <c r="E8" s="103" t="s">
        <v>48</v>
      </c>
      <c r="F8" s="103" t="s">
        <v>39</v>
      </c>
      <c r="G8" s="101" t="s">
        <v>49</v>
      </c>
      <c r="H8" s="101" t="s">
        <v>50</v>
      </c>
      <c r="I8" s="129" t="s">
        <v>52</v>
      </c>
      <c r="J8" s="129"/>
      <c r="K8" s="129"/>
      <c r="L8" s="129"/>
      <c r="M8" s="129"/>
      <c r="N8" s="130"/>
    </row>
    <row r="9" spans="1:15" ht="12.75" customHeight="1" x14ac:dyDescent="0.2">
      <c r="A9" s="107"/>
      <c r="B9" s="99"/>
      <c r="C9" s="109"/>
      <c r="D9" s="109"/>
      <c r="E9" s="103"/>
      <c r="F9" s="103"/>
      <c r="G9" s="101"/>
      <c r="H9" s="101"/>
      <c r="I9" s="99" t="s">
        <v>51</v>
      </c>
      <c r="J9" s="101" t="s">
        <v>54</v>
      </c>
      <c r="K9" s="101" t="s">
        <v>53</v>
      </c>
      <c r="L9" s="101" t="s">
        <v>55</v>
      </c>
      <c r="M9" s="99" t="s">
        <v>56</v>
      </c>
      <c r="N9" s="114" t="s">
        <v>57</v>
      </c>
    </row>
    <row r="10" spans="1:15" ht="14.25" customHeight="1" x14ac:dyDescent="0.2">
      <c r="A10" s="107"/>
      <c r="B10" s="99"/>
      <c r="C10" s="109"/>
      <c r="D10" s="109"/>
      <c r="E10" s="103"/>
      <c r="F10" s="103"/>
      <c r="G10" s="101"/>
      <c r="H10" s="101"/>
      <c r="I10" s="99" t="s">
        <v>0</v>
      </c>
      <c r="J10" s="101"/>
      <c r="K10" s="101"/>
      <c r="L10" s="101"/>
      <c r="M10" s="99"/>
      <c r="N10" s="114"/>
    </row>
    <row r="11" spans="1:15" ht="14.25" customHeight="1" thickBot="1" x14ac:dyDescent="0.25">
      <c r="A11" s="108"/>
      <c r="B11" s="100"/>
      <c r="C11" s="110"/>
      <c r="D11" s="110"/>
      <c r="E11" s="104"/>
      <c r="F11" s="104"/>
      <c r="G11" s="102"/>
      <c r="H11" s="102"/>
      <c r="I11" s="100"/>
      <c r="J11" s="102"/>
      <c r="K11" s="102"/>
      <c r="L11" s="102"/>
      <c r="M11" s="100"/>
      <c r="N11" s="115"/>
    </row>
    <row r="12" spans="1:15" x14ac:dyDescent="0.2">
      <c r="A12" s="111"/>
      <c r="B12" s="47" t="s">
        <v>10</v>
      </c>
      <c r="C12" s="48"/>
      <c r="D12" s="49"/>
      <c r="E12" s="64"/>
      <c r="F12" s="95"/>
      <c r="G12" s="97"/>
      <c r="H12" s="50"/>
      <c r="I12" s="92" t="str">
        <f>IF(C12="","",MAX(IF(C12="","",IF(C13-C12&lt;=0.208333,0,IF(C13-C12&lt;=0.5,Zoznamy!$F$3,IF(C13-C12&lt;=0.75,Zoznamy!$F$4,Zoznamy!$F$5))))+IF(G12="Yes - breakfast",-0.25*Zoznamy!$F$5,IF(G12="Yes - lunch",-0.4*Zoznamy!$F$5,IF(G12="Yes - dinner",-0.35*Zoznamy!$F$5,IF(G12="Yes - breakfast and lunch",-0.65*Zoznamy!$F$5,IF(G12="Yes - breakfast and dinner",-0.6*Zoznamy!$F$5,IF(G12="Yes - lunch and dinner",-0.75*Zoznamy!$F$5,IF(G12="Yes - breakfast, lunch and dinner",-1*Zoznamy!$F$5,0))))))),0))</f>
        <v/>
      </c>
      <c r="J12" s="92" t="str">
        <f>IF(F12="","",IF(F12="Private vehicle",(H12+H13)*0.265,IF(F12="Private motorcycle",(H12+H13)*0.075,IF(F12="Company vehicle","",IF(F12="Compay motorcycle","",IF(F12="Bus","",IF(F12="Train","","")))))))</f>
        <v/>
      </c>
      <c r="K12" s="127" t="str">
        <f>IF(F12="Private vehicle",IF($M$2&lt;&gt;"",(VLOOKUP(VLOOKUP(A12,Zoznamy!I:J,2,0),Average_fuel_price!A:G,IF($M$2=Zoznamy!$C$2,3,IF($M$2=Zoznamy!$C$3,4,IF($M$2=Zoznamy!$C$4,5,IF($M$2=Zoznamy!$C$5,6,IF($M$2=Zoznamy!$C$6,7))))),0)),""),IF(F12="Private motorcycle",IF($M$2&lt;&gt;"",(VLOOKUP(VLOOKUP(A12,Zoznamy!I:J,2,0),Average_fuel_price!A:G,IF($M$2=Zoznamy!$C$2,3,IF($M$2=Zoznamy!$C$3,4,IF($M$2=Zoznamy!$C$4,5,IF($M$2=Zoznamy!$C$5,6,IF($M$2=Zoznamy!$C$6,7))))),0)),""),""))</f>
        <v/>
      </c>
      <c r="L12" s="116" t="str">
        <f>IF($M$2="","",IF(F12="","",IF(F12="Private vehicle",(H12+H13)/100*$M$4*K12,IF(F12="Private motorcycle",(H12+H13)/100*$M$4*K12,""))))</f>
        <v/>
      </c>
      <c r="M12" s="121"/>
      <c r="N12" s="119"/>
    </row>
    <row r="13" spans="1:15" x14ac:dyDescent="0.2">
      <c r="A13" s="106"/>
      <c r="B13" s="51" t="s">
        <v>11</v>
      </c>
      <c r="C13" s="52"/>
      <c r="D13" s="53"/>
      <c r="E13" s="65"/>
      <c r="F13" s="105"/>
      <c r="G13" s="98"/>
      <c r="H13" s="54"/>
      <c r="I13" s="93"/>
      <c r="J13" s="93"/>
      <c r="K13" s="128"/>
      <c r="L13" s="117"/>
      <c r="M13" s="112"/>
      <c r="N13" s="113"/>
    </row>
    <row r="14" spans="1:15" x14ac:dyDescent="0.2">
      <c r="A14" s="106"/>
      <c r="B14" s="47" t="s">
        <v>10</v>
      </c>
      <c r="C14" s="48"/>
      <c r="D14" s="53"/>
      <c r="E14" s="64"/>
      <c r="F14" s="105"/>
      <c r="G14" s="98"/>
      <c r="H14" s="54"/>
      <c r="I14" s="93" t="str">
        <f>IF(C14="","",MAX(IF(C14="","",IF(C15-C14&lt;=0.208333,0,IF(C15-C14&lt;=0.5,Zoznamy!$F$3,IF(C15-C14&lt;=0.75,Zoznamy!$F$4,Zoznamy!$F$5))))+IF(G14="Yes - breakfast",-0.25*Zoznamy!$F$5,IF(G14="Yes - lunch",-0.4*Zoznamy!$F$5,IF(G14="Yes - dinner",-0.35*Zoznamy!$F$5,IF(G14="Yes - breakfast and lunch",-0.65*Zoznamy!$F$5,IF(G14="Yes - breakfast and dinner",-0.6*Zoznamy!$F$5,IF(G14="Yes - lunch and dinner",-0.75*Zoznamy!$F$5,IF(G14="Yes - breakfast, lunch and dinner",-1*Zoznamy!$F$5,0))))))),0))</f>
        <v/>
      </c>
      <c r="J14" s="92" t="str">
        <f t="shared" ref="J14" si="0">IF(F14="","",IF(F14="Private vehicle",(H14+H15)*0.265,IF(F14="Private motorcycle",(H14+H15)*0.075,IF(F14="Company vehicle","",IF(F14="Compay motorcycle","",IF(F14="Bus","",IF(F14="Train","","")))))))</f>
        <v/>
      </c>
      <c r="K14" s="127" t="str">
        <f>IF(F14="Private vehicle",IF($M$2&lt;&gt;"",(VLOOKUP(VLOOKUP(A14,Zoznamy!I:J,2,0),Average_fuel_price!A:G,IF($M$2=Zoznamy!$C$2,3,IF($M$2=Zoznamy!$C$3,4,IF($M$2=Zoznamy!$C$4,5,IF($M$2=Zoznamy!$C$5,6,IF($M$2=Zoznamy!$C$6,7))))),0)),""),IF(F14="Private motorcycle",IF($M$2&lt;&gt;"",(VLOOKUP(VLOOKUP(A14,Zoznamy!I:J,2,0),Average_fuel_price!A:G,IF($M$2=Zoznamy!$C$2,3,IF($M$2=Zoznamy!$C$3,4,IF($M$2=Zoznamy!$C$4,5,IF($M$2=Zoznamy!$C$5,6,IF($M$2=Zoznamy!$C$6,7))))),0)),""),""))</f>
        <v/>
      </c>
      <c r="L14" s="116" t="str">
        <f t="shared" ref="L14" si="1">IF($M$2="","",IF(F14="","",IF(F14="Private vehicle",(H14+H15)/100*$M$4*K14,IF(F14="Private motorcycle",(H14+H15)/100*$M$4*K14,""))))</f>
        <v/>
      </c>
      <c r="M14" s="112"/>
      <c r="N14" s="113"/>
    </row>
    <row r="15" spans="1:15" x14ac:dyDescent="0.2">
      <c r="A15" s="106"/>
      <c r="B15" s="51" t="s">
        <v>11</v>
      </c>
      <c r="C15" s="52"/>
      <c r="D15" s="53"/>
      <c r="E15" s="65"/>
      <c r="F15" s="105"/>
      <c r="G15" s="98"/>
      <c r="H15" s="54"/>
      <c r="I15" s="93"/>
      <c r="J15" s="93"/>
      <c r="K15" s="128"/>
      <c r="L15" s="117"/>
      <c r="M15" s="112"/>
      <c r="N15" s="113"/>
    </row>
    <row r="16" spans="1:15" x14ac:dyDescent="0.2">
      <c r="A16" s="106"/>
      <c r="B16" s="47" t="s">
        <v>10</v>
      </c>
      <c r="C16" s="48"/>
      <c r="D16" s="53"/>
      <c r="E16" s="64"/>
      <c r="F16" s="105"/>
      <c r="G16" s="98"/>
      <c r="H16" s="54"/>
      <c r="I16" s="93" t="str">
        <f>IF(C16="","",MAX(IF(C16="","",IF(C17-C16&lt;=0.208333,0,IF(C17-C16&lt;=0.5,Zoznamy!$F$3,IF(C17-C16&lt;=0.75,Zoznamy!$F$4,Zoznamy!$F$5))))+IF(G16="Yes - breakfast",-0.25*Zoznamy!$F$5,IF(G16="Yes - lunch",-0.4*Zoznamy!$F$5,IF(G16="Yes - dinner",-0.35*Zoznamy!$F$5,IF(G16="Yes - breakfast and lunch",-0.65*Zoznamy!$F$5,IF(G16="Yes - breakfast and dinner",-0.6*Zoznamy!$F$5,IF(G16="Yes - lunch and dinner",-0.75*Zoznamy!$F$5,IF(G16="Yes - breakfast, lunch and dinner",-1*Zoznamy!$F$5,0))))))),0))</f>
        <v/>
      </c>
      <c r="J16" s="92" t="str">
        <f t="shared" ref="J16" si="2">IF(F16="","",IF(F16="Private vehicle",(H16+H17)*0.265,IF(F16="Private motorcycle",(H16+H17)*0.075,IF(F16="Company vehicle","",IF(F16="Compay motorcycle","",IF(F16="Bus","",IF(F16="Train","","")))))))</f>
        <v/>
      </c>
      <c r="K16" s="127" t="str">
        <f>IF(F16="Private vehicle",IF($M$2&lt;&gt;"",(VLOOKUP(VLOOKUP(A16,Zoznamy!I:J,2,0),Average_fuel_price!A:G,IF($M$2=Zoznamy!$C$2,3,IF($M$2=Zoznamy!$C$3,4,IF($M$2=Zoznamy!$C$4,5,IF($M$2=Zoznamy!$C$5,6,IF($M$2=Zoznamy!$C$6,7))))),0)),""),IF(F16="Private motorcycle",IF($M$2&lt;&gt;"",(VLOOKUP(VLOOKUP(A16,Zoznamy!I:J,2,0),Average_fuel_price!A:G,IF($M$2=Zoznamy!$C$2,3,IF($M$2=Zoznamy!$C$3,4,IF($M$2=Zoznamy!$C$4,5,IF($M$2=Zoznamy!$C$5,6,IF($M$2=Zoznamy!$C$6,7))))),0)),""),""))</f>
        <v/>
      </c>
      <c r="L16" s="116" t="str">
        <f t="shared" ref="L16" si="3">IF($M$2="","",IF(F16="","",IF(F16="Private vehicle",(H16+H17)/100*$M$4*K16,IF(F16="Private motorcycle",(H16+H17)/100*$M$4*K16,""))))</f>
        <v/>
      </c>
      <c r="M16" s="112"/>
      <c r="N16" s="113"/>
    </row>
    <row r="17" spans="1:15" x14ac:dyDescent="0.2">
      <c r="A17" s="106"/>
      <c r="B17" s="51" t="s">
        <v>11</v>
      </c>
      <c r="C17" s="52"/>
      <c r="D17" s="53"/>
      <c r="E17" s="65"/>
      <c r="F17" s="105"/>
      <c r="G17" s="98"/>
      <c r="H17" s="54"/>
      <c r="I17" s="93"/>
      <c r="J17" s="93"/>
      <c r="K17" s="128"/>
      <c r="L17" s="117"/>
      <c r="M17" s="112"/>
      <c r="N17" s="113"/>
    </row>
    <row r="18" spans="1:15" x14ac:dyDescent="0.2">
      <c r="A18" s="106"/>
      <c r="B18" s="47" t="s">
        <v>10</v>
      </c>
      <c r="C18" s="48"/>
      <c r="D18" s="53"/>
      <c r="E18" s="64"/>
      <c r="F18" s="105"/>
      <c r="G18" s="96"/>
      <c r="H18" s="54"/>
      <c r="I18" s="91" t="str">
        <f>IF(C18="","",MAX(IF(C18="","",IF(C19-C18&lt;=0.208333,0,IF(C19-C18&lt;=0.5,Zoznamy!$F$3,IF(C19-C18&lt;=0.75,Zoznamy!$F$4,Zoznamy!$F$5))))+IF(G18="Yes - breakfast",-0.25*Zoznamy!$F$5,IF(G18="Yes - lunch",-0.4*Zoznamy!$F$5,IF(G18="Yes - dinner",-0.35*Zoznamy!$F$5,IF(G18="Yes - breakfast and lunch",-0.65*Zoznamy!$F$5,IF(G18="Yes - breakfast and dinner",-0.6*Zoznamy!$F$5,IF(G18="Yes - lunch and dinner",-0.75*Zoznamy!$F$5,IF(G18="Yes - breakfast, lunch and dinner",-1*Zoznamy!$F$5,0))))))),0))</f>
        <v/>
      </c>
      <c r="J18" s="92" t="str">
        <f t="shared" ref="J18" si="4">IF(F18="","",IF(F18="Private vehicle",(H18+H19)*0.265,IF(F18="Private motorcycle",(H18+H19)*0.075,IF(F18="Company vehicle","",IF(F18="Compay motorcycle","",IF(F18="Bus","",IF(F18="Train","","")))))))</f>
        <v/>
      </c>
      <c r="K18" s="127" t="str">
        <f>IF(F18="Private vehicle",IF($M$2&lt;&gt;"",(VLOOKUP(VLOOKUP(A18,Zoznamy!I:J,2,0),Average_fuel_price!A:G,IF($M$2=Zoznamy!$C$2,3,IF($M$2=Zoznamy!$C$3,4,IF($M$2=Zoznamy!$C$4,5,IF($M$2=Zoznamy!$C$5,6,IF($M$2=Zoznamy!$C$6,7))))),0)),""),IF(F18="Private motorcycle",IF($M$2&lt;&gt;"",(VLOOKUP(VLOOKUP(A18,Zoznamy!I:J,2,0),Average_fuel_price!A:G,IF($M$2=Zoznamy!$C$2,3,IF($M$2=Zoznamy!$C$3,4,IF($M$2=Zoznamy!$C$4,5,IF($M$2=Zoznamy!$C$5,6,IF($M$2=Zoznamy!$C$6,7))))),0)),""),""))</f>
        <v/>
      </c>
      <c r="L18" s="116" t="str">
        <f t="shared" ref="L18" si="5">IF($M$2="","",IF(F18="","",IF(F18="Private vehicle",(H18+H19)/100*$M$4*K18,IF(F18="Private motorcycle",(H18+H19)/100*$M$4*K18,""))))</f>
        <v/>
      </c>
      <c r="M18" s="120"/>
      <c r="N18" s="118"/>
    </row>
    <row r="19" spans="1:15" x14ac:dyDescent="0.2">
      <c r="A19" s="106"/>
      <c r="B19" s="51" t="s">
        <v>11</v>
      </c>
      <c r="C19" s="52"/>
      <c r="D19" s="53"/>
      <c r="E19" s="65"/>
      <c r="F19" s="105"/>
      <c r="G19" s="97"/>
      <c r="H19" s="54"/>
      <c r="I19" s="92"/>
      <c r="J19" s="93"/>
      <c r="K19" s="128"/>
      <c r="L19" s="117"/>
      <c r="M19" s="121"/>
      <c r="N19" s="119"/>
    </row>
    <row r="20" spans="1:15" x14ac:dyDescent="0.2">
      <c r="A20" s="106"/>
      <c r="B20" s="47" t="s">
        <v>10</v>
      </c>
      <c r="C20" s="52"/>
      <c r="D20" s="53"/>
      <c r="E20" s="64"/>
      <c r="F20" s="94"/>
      <c r="G20" s="96"/>
      <c r="H20" s="54"/>
      <c r="I20" s="91" t="str">
        <f>IF(C20="","",MAX(IF(C20="","",IF(C21-C20&lt;=0.208333,0,IF(C21-C20&lt;=0.5,Zoznamy!$F$3,IF(C21-C20&lt;=0.75,Zoznamy!$F$4,Zoznamy!$F$5))))+IF(G20="Yes - breakfast",-0.25*Zoznamy!$F$5,IF(G20="Yes - lunch",-0.4*Zoznamy!$F$5,IF(G20="Yes - dinner",-0.35*Zoznamy!$F$5,IF(G20="Yes - breakfast and lunch",-0.65*Zoznamy!$F$5,IF(G20="Yes - breakfast and dinner",-0.6*Zoznamy!$F$5,IF(G20="Yes - lunch and dinner",-0.75*Zoznamy!$F$5,IF(G20="Yes - breakfast, lunch and dinner",-1*Zoznamy!$F$5,0))))))),0))</f>
        <v/>
      </c>
      <c r="J20" s="92" t="str">
        <f t="shared" ref="J20" si="6">IF(F20="","",IF(F20="Private vehicle",(H20+H21)*0.265,IF(F20="Private motorcycle",(H20+H21)*0.075,IF(F20="Company vehicle","",IF(F20="Compay motorcycle","",IF(F20="Bus","",IF(F20="Train","","")))))))</f>
        <v/>
      </c>
      <c r="K20" s="127" t="str">
        <f>IF(F20="Private vehicle",IF($M$2&lt;&gt;"",(VLOOKUP(VLOOKUP(A20,Zoznamy!I:J,2,0),Average_fuel_price!A:G,IF($M$2=Zoznamy!$C$2,3,IF($M$2=Zoznamy!$C$3,4,IF($M$2=Zoznamy!$C$4,5,IF($M$2=Zoznamy!$C$5,6,IF($M$2=Zoznamy!$C$6,7))))),0)),""),IF(F20="Private motorcycle",IF($M$2&lt;&gt;"",(VLOOKUP(VLOOKUP(A20,Zoznamy!I:J,2,0),Average_fuel_price!A:G,IF($M$2=Zoznamy!$C$2,3,IF($M$2=Zoznamy!$C$3,4,IF($M$2=Zoznamy!$C$4,5,IF($M$2=Zoznamy!$C$5,6,IF($M$2=Zoznamy!$C$6,7))))),0)),""),""))</f>
        <v/>
      </c>
      <c r="L20" s="116" t="str">
        <f t="shared" ref="L20" si="7">IF($M$2="","",IF(F20="","",IF(F20="Private vehicle",(H20+H21)/100*$M$4*K20,IF(F20="Private motorcycle",(H20+H21)/100*$M$4*K20,""))))</f>
        <v/>
      </c>
      <c r="M20" s="120"/>
      <c r="N20" s="118"/>
      <c r="O20" s="8"/>
    </row>
    <row r="21" spans="1:15" x14ac:dyDescent="0.2">
      <c r="A21" s="106"/>
      <c r="B21" s="51" t="s">
        <v>11</v>
      </c>
      <c r="C21" s="52"/>
      <c r="D21" s="53"/>
      <c r="E21" s="65"/>
      <c r="F21" s="95"/>
      <c r="G21" s="97"/>
      <c r="H21" s="54"/>
      <c r="I21" s="92"/>
      <c r="J21" s="93"/>
      <c r="K21" s="128"/>
      <c r="L21" s="117"/>
      <c r="M21" s="121"/>
      <c r="N21" s="119"/>
      <c r="O21" s="8"/>
    </row>
    <row r="22" spans="1:15" x14ac:dyDescent="0.2">
      <c r="A22" s="106"/>
      <c r="B22" s="47" t="s">
        <v>10</v>
      </c>
      <c r="C22" s="52"/>
      <c r="D22" s="53"/>
      <c r="E22" s="64"/>
      <c r="F22" s="94"/>
      <c r="G22" s="96"/>
      <c r="H22" s="54"/>
      <c r="I22" s="91" t="str">
        <f>IF(C22="","",MAX(IF(C22="","",IF(C23-C22&lt;=0.208333,0,IF(C23-C22&lt;=0.5,Zoznamy!$F$3,IF(C23-C22&lt;=0.75,Zoznamy!$F$4,Zoznamy!$F$5))))+IF(G22="Yes - breakfast",-0.25*Zoznamy!$F$5,IF(G22="Yes - lunch",-0.4*Zoznamy!$F$5,IF(G22="Yes - dinner",-0.35*Zoznamy!$F$5,IF(G22="Yes - breakfast and lunch",-0.65*Zoznamy!$F$5,IF(G22="Yes - breakfast and dinner",-0.6*Zoznamy!$F$5,IF(G22="Yes - lunch and dinner",-0.75*Zoznamy!$F$5,IF(G22="Yes - breakfast, lunch and dinner",-1*Zoznamy!$F$5,0))))))),0))</f>
        <v/>
      </c>
      <c r="J22" s="92" t="str">
        <f t="shared" ref="J22" si="8">IF(F22="","",IF(F22="Private vehicle",(H22+H23)*0.265,IF(F22="Private motorcycle",(H22+H23)*0.075,IF(F22="Company vehicle","",IF(F22="Compay motorcycle","",IF(F22="Bus","",IF(F22="Train","","")))))))</f>
        <v/>
      </c>
      <c r="K22" s="127" t="str">
        <f>IF(F22="Private vehicle",IF($M$2&lt;&gt;"",(VLOOKUP(VLOOKUP(A22,Zoznamy!I:J,2,0),Average_fuel_price!A:G,IF($M$2=Zoznamy!$C$2,3,IF($M$2=Zoznamy!$C$3,4,IF($M$2=Zoznamy!$C$4,5,IF($M$2=Zoznamy!$C$5,6,IF($M$2=Zoznamy!$C$6,7))))),0)),""),IF(F22="Private motorcycle",IF($M$2&lt;&gt;"",(VLOOKUP(VLOOKUP(A22,Zoznamy!I:J,2,0),Average_fuel_price!A:G,IF($M$2=Zoznamy!$C$2,3,IF($M$2=Zoznamy!$C$3,4,IF($M$2=Zoznamy!$C$4,5,IF($M$2=Zoznamy!$C$5,6,IF($M$2=Zoznamy!$C$6,7))))),0)),""),""))</f>
        <v/>
      </c>
      <c r="L22" s="116" t="str">
        <f t="shared" ref="L22" si="9">IF($M$2="","",IF(F22="","",IF(F22="Private vehicle",(H22+H23)/100*$M$4*K22,IF(F22="Private motorcycle",(H22+H23)/100*$M$4*K22,""))))</f>
        <v/>
      </c>
      <c r="M22" s="120"/>
      <c r="N22" s="118"/>
      <c r="O22" s="8"/>
    </row>
    <row r="23" spans="1:15" x14ac:dyDescent="0.2">
      <c r="A23" s="106"/>
      <c r="B23" s="51" t="s">
        <v>11</v>
      </c>
      <c r="C23" s="52"/>
      <c r="D23" s="53"/>
      <c r="E23" s="65"/>
      <c r="F23" s="95"/>
      <c r="G23" s="97"/>
      <c r="H23" s="54"/>
      <c r="I23" s="92"/>
      <c r="J23" s="93"/>
      <c r="K23" s="128"/>
      <c r="L23" s="117"/>
      <c r="M23" s="121"/>
      <c r="N23" s="119"/>
      <c r="O23" s="8"/>
    </row>
    <row r="24" spans="1:15" x14ac:dyDescent="0.2">
      <c r="A24" s="106"/>
      <c r="B24" s="47" t="s">
        <v>10</v>
      </c>
      <c r="C24" s="52"/>
      <c r="D24" s="53"/>
      <c r="E24" s="64"/>
      <c r="F24" s="94"/>
      <c r="G24" s="96"/>
      <c r="H24" s="54"/>
      <c r="I24" s="91" t="str">
        <f>IF(C24="","",MAX(IF(C24="","",IF(C25-C24&lt;=0.208333,0,IF(C25-C24&lt;=0.5,Zoznamy!$F$3,IF(C25-C24&lt;=0.75,Zoznamy!$F$4,Zoznamy!$F$5))))+IF(G24="Yes - breakfast",-0.25*Zoznamy!$F$5,IF(G24="Yes - lunch",-0.4*Zoznamy!$F$5,IF(G24="Yes - dinner",-0.35*Zoznamy!$F$5,IF(G24="Yes - breakfast and lunch",-0.65*Zoznamy!$F$5,IF(G24="Yes - breakfast and dinner",-0.6*Zoznamy!$F$5,IF(G24="Yes - lunch and dinner",-0.75*Zoznamy!$F$5,IF(G24="Yes - breakfast, lunch and dinner",-1*Zoznamy!$F$5,0))))))),0))</f>
        <v/>
      </c>
      <c r="J24" s="92" t="str">
        <f t="shared" ref="J24" si="10">IF(F24="","",IF(F24="Private vehicle",(H24+H25)*0.265,IF(F24="Private motorcycle",(H24+H25)*0.075,IF(F24="Company vehicle","",IF(F24="Compay motorcycle","",IF(F24="Bus","",IF(F24="Train","","")))))))</f>
        <v/>
      </c>
      <c r="K24" s="127" t="str">
        <f>IF(F24="Private vehicle",IF($M$2&lt;&gt;"",(VLOOKUP(VLOOKUP(A24,Zoznamy!I:J,2,0),Average_fuel_price!A:G,IF($M$2=Zoznamy!$C$2,3,IF($M$2=Zoznamy!$C$3,4,IF($M$2=Zoznamy!$C$4,5,IF($M$2=Zoznamy!$C$5,6,IF($M$2=Zoznamy!$C$6,7))))),0)),""),IF(F24="Private motorcycle",IF($M$2&lt;&gt;"",(VLOOKUP(VLOOKUP(A24,Zoznamy!I:J,2,0),Average_fuel_price!A:G,IF($M$2=Zoznamy!$C$2,3,IF($M$2=Zoznamy!$C$3,4,IF($M$2=Zoznamy!$C$4,5,IF($M$2=Zoznamy!$C$5,6,IF($M$2=Zoznamy!$C$6,7))))),0)),""),""))</f>
        <v/>
      </c>
      <c r="L24" s="116" t="str">
        <f t="shared" ref="L24" si="11">IF($M$2="","",IF(F24="","",IF(F24="Private vehicle",(H24+H25)/100*$M$4*K24,IF(F24="Private motorcycle",(H24+H25)/100*$M$4*K24,""))))</f>
        <v/>
      </c>
      <c r="M24" s="120"/>
      <c r="N24" s="118"/>
      <c r="O24" s="8"/>
    </row>
    <row r="25" spans="1:15" x14ac:dyDescent="0.2">
      <c r="A25" s="106"/>
      <c r="B25" s="51" t="s">
        <v>11</v>
      </c>
      <c r="C25" s="52"/>
      <c r="D25" s="53"/>
      <c r="E25" s="65"/>
      <c r="F25" s="95"/>
      <c r="G25" s="97"/>
      <c r="H25" s="54"/>
      <c r="I25" s="92"/>
      <c r="J25" s="93"/>
      <c r="K25" s="128"/>
      <c r="L25" s="117"/>
      <c r="M25" s="121"/>
      <c r="N25" s="119"/>
      <c r="O25" s="8"/>
    </row>
    <row r="26" spans="1:15" x14ac:dyDescent="0.2">
      <c r="A26" s="106"/>
      <c r="B26" s="47" t="s">
        <v>10</v>
      </c>
      <c r="C26" s="52"/>
      <c r="D26" s="53"/>
      <c r="E26" s="64"/>
      <c r="F26" s="94"/>
      <c r="G26" s="96"/>
      <c r="H26" s="54"/>
      <c r="I26" s="91" t="str">
        <f>IF(C26="","",MAX(IF(C26="","",IF(C27-C26&lt;=0.208333,0,IF(C27-C26&lt;=0.5,Zoznamy!$F$3,IF(C27-C26&lt;=0.75,Zoznamy!$F$4,Zoznamy!$F$5))))+IF(G26="Yes - breakfast",-0.25*Zoznamy!$F$5,IF(G26="Yes - lunch",-0.4*Zoznamy!$F$5,IF(G26="Yes - dinner",-0.35*Zoznamy!$F$5,IF(G26="Yes - breakfast and lunch",-0.65*Zoznamy!$F$5,IF(G26="Yes - breakfast and dinner",-0.6*Zoznamy!$F$5,IF(G26="Yes - lunch and dinner",-0.75*Zoznamy!$F$5,IF(G26="Yes - breakfast, lunch and dinner",-1*Zoznamy!$F$5,0))))))),0))</f>
        <v/>
      </c>
      <c r="J26" s="92" t="str">
        <f t="shared" ref="J26" si="12">IF(F26="","",IF(F26="Private vehicle",(H26+H27)*0.265,IF(F26="Private motorcycle",(H26+H27)*0.075,IF(F26="Company vehicle","",IF(F26="Compay motorcycle","",IF(F26="Bus","",IF(F26="Train","","")))))))</f>
        <v/>
      </c>
      <c r="K26" s="127" t="str">
        <f>IF(F26="Private vehicle",IF($M$2&lt;&gt;"",(VLOOKUP(VLOOKUP(A26,Zoznamy!I:J,2,0),Average_fuel_price!A:G,IF($M$2=Zoznamy!$C$2,3,IF($M$2=Zoznamy!$C$3,4,IF($M$2=Zoznamy!$C$4,5,IF($M$2=Zoznamy!$C$5,6,IF($M$2=Zoznamy!$C$6,7))))),0)),""),IF(F26="Private motorcycle",IF($M$2&lt;&gt;"",(VLOOKUP(VLOOKUP(A26,Zoznamy!I:J,2,0),Average_fuel_price!A:G,IF($M$2=Zoznamy!$C$2,3,IF($M$2=Zoznamy!$C$3,4,IF($M$2=Zoznamy!$C$4,5,IF($M$2=Zoznamy!$C$5,6,IF($M$2=Zoznamy!$C$6,7))))),0)),""),""))</f>
        <v/>
      </c>
      <c r="L26" s="116" t="str">
        <f t="shared" ref="L26" si="13">IF($M$2="","",IF(F26="","",IF(F26="Private vehicle",(H26+H27)/100*$M$4*K26,IF(F26="Private motorcycle",(H26+H27)/100*$M$4*K26,""))))</f>
        <v/>
      </c>
      <c r="M26" s="120"/>
      <c r="N26" s="118"/>
      <c r="O26" s="8"/>
    </row>
    <row r="27" spans="1:15" x14ac:dyDescent="0.2">
      <c r="A27" s="106"/>
      <c r="B27" s="51" t="s">
        <v>11</v>
      </c>
      <c r="C27" s="52"/>
      <c r="D27" s="53"/>
      <c r="E27" s="65"/>
      <c r="F27" s="95"/>
      <c r="G27" s="97"/>
      <c r="H27" s="54"/>
      <c r="I27" s="92"/>
      <c r="J27" s="93"/>
      <c r="K27" s="128"/>
      <c r="L27" s="117"/>
      <c r="M27" s="121"/>
      <c r="N27" s="119"/>
      <c r="O27" s="8"/>
    </row>
    <row r="28" spans="1:15" x14ac:dyDescent="0.2">
      <c r="A28" s="106"/>
      <c r="B28" s="47" t="s">
        <v>10</v>
      </c>
      <c r="C28" s="52"/>
      <c r="D28" s="53"/>
      <c r="E28" s="64"/>
      <c r="F28" s="94"/>
      <c r="G28" s="96"/>
      <c r="H28" s="54"/>
      <c r="I28" s="91" t="str">
        <f>IF(C28="","",MAX(IF(C28="","",IF(C29-C28&lt;=0.208333,0,IF(C29-C28&lt;=0.5,Zoznamy!$F$3,IF(C29-C28&lt;=0.75,Zoznamy!$F$4,Zoznamy!$F$5))))+IF(G28="Yes - breakfast",-0.25*Zoznamy!$F$5,IF(G28="Yes - lunch",-0.4*Zoznamy!$F$5,IF(G28="Yes - dinner",-0.35*Zoznamy!$F$5,IF(G28="Yes - breakfast and lunch",-0.65*Zoznamy!$F$5,IF(G28="Yes - breakfast and dinner",-0.6*Zoznamy!$F$5,IF(G28="Yes - lunch and dinner",-0.75*Zoznamy!$F$5,IF(G28="Yes - breakfast, lunch and dinner",-1*Zoznamy!$F$5,0))))))),0))</f>
        <v/>
      </c>
      <c r="J28" s="92" t="str">
        <f t="shared" ref="J28" si="14">IF(F28="","",IF(F28="Private vehicle",(H28+H29)*0.265,IF(F28="Private motorcycle",(H28+H29)*0.075,IF(F28="Company vehicle","",IF(F28="Compay motorcycle","",IF(F28="Bus","",IF(F28="Train","","")))))))</f>
        <v/>
      </c>
      <c r="K28" s="127" t="str">
        <f>IF(F28="Private vehicle",IF($M$2&lt;&gt;"",(VLOOKUP(VLOOKUP(A28,Zoznamy!I:J,2,0),Average_fuel_price!A:G,IF($M$2=Zoznamy!$C$2,3,IF($M$2=Zoznamy!$C$3,4,IF($M$2=Zoznamy!$C$4,5,IF($M$2=Zoznamy!$C$5,6,IF($M$2=Zoznamy!$C$6,7))))),0)),""),IF(F28="Private motorcycle",IF($M$2&lt;&gt;"",(VLOOKUP(VLOOKUP(A28,Zoznamy!I:J,2,0),Average_fuel_price!A:G,IF($M$2=Zoznamy!$C$2,3,IF($M$2=Zoznamy!$C$3,4,IF($M$2=Zoznamy!$C$4,5,IF($M$2=Zoznamy!$C$5,6,IF($M$2=Zoznamy!$C$6,7))))),0)),""),""))</f>
        <v/>
      </c>
      <c r="L28" s="116" t="str">
        <f t="shared" ref="L28" si="15">IF($M$2="","",IF(F28="","",IF(F28="Private vehicle",(H28+H29)/100*$M$4*K28,IF(F28="Private motorcycle",(H28+H29)/100*$M$4*K28,""))))</f>
        <v/>
      </c>
      <c r="M28" s="120"/>
      <c r="N28" s="118"/>
      <c r="O28" s="8"/>
    </row>
    <row r="29" spans="1:15" x14ac:dyDescent="0.2">
      <c r="A29" s="106"/>
      <c r="B29" s="51" t="s">
        <v>11</v>
      </c>
      <c r="C29" s="52"/>
      <c r="D29" s="53"/>
      <c r="E29" s="65"/>
      <c r="F29" s="95"/>
      <c r="G29" s="97"/>
      <c r="H29" s="54"/>
      <c r="I29" s="92"/>
      <c r="J29" s="93"/>
      <c r="K29" s="128"/>
      <c r="L29" s="117"/>
      <c r="M29" s="121"/>
      <c r="N29" s="119"/>
    </row>
    <row r="30" spans="1:15" x14ac:dyDescent="0.2">
      <c r="A30" s="106"/>
      <c r="B30" s="47" t="s">
        <v>10</v>
      </c>
      <c r="C30" s="52"/>
      <c r="D30" s="53"/>
      <c r="E30" s="64"/>
      <c r="F30" s="94"/>
      <c r="G30" s="96"/>
      <c r="H30" s="54"/>
      <c r="I30" s="91" t="str">
        <f>IF(C30="","",MAX(IF(C30="","",IF(C31-C30&lt;=0.208333,0,IF(C31-C30&lt;=0.5,Zoznamy!$F$3,IF(C31-C30&lt;=0.75,Zoznamy!$F$4,Zoznamy!$F$5))))+IF(G30="Yes - breakfast",-0.25*Zoznamy!$F$5,IF(G30="Yes - lunch",-0.4*Zoznamy!$F$5,IF(G30="Yes - dinner",-0.35*Zoznamy!$F$5,IF(G30="Yes - breakfast and lunch",-0.65*Zoznamy!$F$5,IF(G30="Yes - breakfast and dinner",-0.6*Zoznamy!$F$5,IF(G30="Yes - lunch and dinner",-0.75*Zoznamy!$F$5,IF(G30="Yes - breakfast, lunch and dinner",-1*Zoznamy!$F$5,0))))))),0))</f>
        <v/>
      </c>
      <c r="J30" s="92" t="str">
        <f t="shared" ref="J30" si="16">IF(F30="","",IF(F30="Private vehicle",(H30+H31)*0.265,IF(F30="Private motorcycle",(H30+H31)*0.075,IF(F30="Company vehicle","",IF(F30="Compay motorcycle","",IF(F30="Bus","",IF(F30="Train","","")))))))</f>
        <v/>
      </c>
      <c r="K30" s="127" t="str">
        <f>IF(F30="Private vehicle",IF($M$2&lt;&gt;"",(VLOOKUP(VLOOKUP(A30,Zoznamy!I:J,2,0),Average_fuel_price!A:G,IF($M$2=Zoznamy!$C$2,3,IF($M$2=Zoznamy!$C$3,4,IF($M$2=Zoznamy!$C$4,5,IF($M$2=Zoznamy!$C$5,6,IF($M$2=Zoznamy!$C$6,7))))),0)),""),IF(F30="Private motorcycle",IF($M$2&lt;&gt;"",(VLOOKUP(VLOOKUP(A30,Zoznamy!I:J,2,0),Average_fuel_price!A:G,IF($M$2=Zoznamy!$C$2,3,IF($M$2=Zoznamy!$C$3,4,IF($M$2=Zoznamy!$C$4,5,IF($M$2=Zoznamy!$C$5,6,IF($M$2=Zoznamy!$C$6,7))))),0)),""),""))</f>
        <v/>
      </c>
      <c r="L30" s="116" t="str">
        <f t="shared" ref="L30" si="17">IF($M$2="","",IF(F30="","",IF(F30="Private vehicle",(H30+H31)/100*$M$4*K30,IF(F30="Private motorcycle",(H30+H31)/100*$M$4*K30,""))))</f>
        <v/>
      </c>
      <c r="M30" s="120"/>
      <c r="N30" s="118"/>
    </row>
    <row r="31" spans="1:15" x14ac:dyDescent="0.2">
      <c r="A31" s="106"/>
      <c r="B31" s="51" t="s">
        <v>11</v>
      </c>
      <c r="C31" s="52"/>
      <c r="D31" s="53"/>
      <c r="E31" s="65"/>
      <c r="F31" s="95"/>
      <c r="G31" s="97"/>
      <c r="H31" s="54"/>
      <c r="I31" s="92"/>
      <c r="J31" s="93"/>
      <c r="K31" s="128"/>
      <c r="L31" s="117"/>
      <c r="M31" s="121"/>
      <c r="N31" s="119"/>
    </row>
    <row r="32" spans="1:15" x14ac:dyDescent="0.2">
      <c r="A32" s="106"/>
      <c r="B32" s="47" t="s">
        <v>10</v>
      </c>
      <c r="C32" s="52"/>
      <c r="D32" s="53"/>
      <c r="E32" s="64"/>
      <c r="F32" s="94"/>
      <c r="G32" s="96"/>
      <c r="H32" s="54"/>
      <c r="I32" s="91" t="str">
        <f>IF(C32="","",MAX(IF(C32="","",IF(C33-C32&lt;=0.208333,0,IF(C33-C32&lt;=0.5,Zoznamy!$F$3,IF(C33-C32&lt;=0.75,Zoznamy!$F$4,Zoznamy!$F$5))))+IF(G32="Yes - breakfast",-0.25*Zoznamy!$F$5,IF(G32="Yes - lunch",-0.4*Zoznamy!$F$5,IF(G32="Yes - dinner",-0.35*Zoznamy!$F$5,IF(G32="Yes - breakfast and lunch",-0.65*Zoznamy!$F$5,IF(G32="Yes - breakfast and dinner",-0.6*Zoznamy!$F$5,IF(G32="Yes - lunch and dinner",-0.75*Zoznamy!$F$5,IF(G32="Yes - breakfast, lunch and dinner",-1*Zoznamy!$F$5,0))))))),0))</f>
        <v/>
      </c>
      <c r="J32" s="92" t="str">
        <f t="shared" ref="J32" si="18">IF(F32="","",IF(F32="Private vehicle",(H32+H33)*0.265,IF(F32="Private motorcycle",(H32+H33)*0.075,IF(F32="Company vehicle","",IF(F32="Compay motorcycle","",IF(F32="Bus","",IF(F32="Train","","")))))))</f>
        <v/>
      </c>
      <c r="K32" s="127" t="str">
        <f>IF(F32="Private vehicle",IF($M$2&lt;&gt;"",(VLOOKUP(VLOOKUP(A32,Zoznamy!I:J,2,0),Average_fuel_price!A:G,IF($M$2=Zoznamy!$C$2,3,IF($M$2=Zoznamy!$C$3,4,IF($M$2=Zoznamy!$C$4,5,IF($M$2=Zoznamy!$C$5,6,IF($M$2=Zoznamy!$C$6,7))))),0)),""),IF(F32="Private motorcycle",IF($M$2&lt;&gt;"",(VLOOKUP(VLOOKUP(A32,Zoznamy!I:J,2,0),Average_fuel_price!A:G,IF($M$2=Zoznamy!$C$2,3,IF($M$2=Zoznamy!$C$3,4,IF($M$2=Zoznamy!$C$4,5,IF($M$2=Zoznamy!$C$5,6,IF($M$2=Zoznamy!$C$6,7))))),0)),""),""))</f>
        <v/>
      </c>
      <c r="L32" s="116" t="str">
        <f t="shared" ref="L32" si="19">IF($M$2="","",IF(F32="","",IF(F32="Private vehicle",(H32+H33)/100*$M$4*K32,IF(F32="Private motorcycle",(H32+H33)/100*$M$4*K32,""))))</f>
        <v/>
      </c>
      <c r="M32" s="120"/>
      <c r="N32" s="118"/>
    </row>
    <row r="33" spans="1:15" x14ac:dyDescent="0.2">
      <c r="A33" s="106"/>
      <c r="B33" s="51" t="s">
        <v>11</v>
      </c>
      <c r="C33" s="52"/>
      <c r="D33" s="53"/>
      <c r="E33" s="65"/>
      <c r="F33" s="95"/>
      <c r="G33" s="97"/>
      <c r="H33" s="54"/>
      <c r="I33" s="92"/>
      <c r="J33" s="93"/>
      <c r="K33" s="128"/>
      <c r="L33" s="117"/>
      <c r="M33" s="121"/>
      <c r="N33" s="119"/>
    </row>
    <row r="34" spans="1:15" x14ac:dyDescent="0.2">
      <c r="A34" s="106"/>
      <c r="B34" s="47" t="s">
        <v>10</v>
      </c>
      <c r="C34" s="52"/>
      <c r="D34" s="53"/>
      <c r="E34" s="64"/>
      <c r="F34" s="94"/>
      <c r="G34" s="96"/>
      <c r="H34" s="54"/>
      <c r="I34" s="91" t="str">
        <f>IF(C34="","",MAX(IF(C34="","",IF(C35-C34&lt;=0.208333,0,IF(C35-C34&lt;=0.5,Zoznamy!$F$3,IF(C35-C34&lt;=0.75,Zoznamy!$F$4,Zoznamy!$F$5))))+IF(G34="Yes - breakfast",-0.25*Zoznamy!$F$5,IF(G34="Yes - lunch",-0.4*Zoznamy!$F$5,IF(G34="Yes - dinner",-0.35*Zoznamy!$F$5,IF(G34="Yes - breakfast and lunch",-0.65*Zoznamy!$F$5,IF(G34="Yes - breakfast and dinner",-0.6*Zoznamy!$F$5,IF(G34="Yes - lunch and dinner",-0.75*Zoznamy!$F$5,IF(G34="Yes - breakfast, lunch and dinner",-1*Zoznamy!$F$5,0))))))),0))</f>
        <v/>
      </c>
      <c r="J34" s="92" t="str">
        <f t="shared" ref="J34" si="20">IF(F34="","",IF(F34="Private vehicle",(H34+H35)*0.265,IF(F34="Private motorcycle",(H34+H35)*0.075,IF(F34="Company vehicle","",IF(F34="Compay motorcycle","",IF(F34="Bus","",IF(F34="Train","","")))))))</f>
        <v/>
      </c>
      <c r="K34" s="127" t="str">
        <f>IF(F34="Private vehicle",IF($M$2&lt;&gt;"",(VLOOKUP(VLOOKUP(A34,Zoznamy!I:J,2,0),Average_fuel_price!A:G,IF($M$2=Zoznamy!$C$2,3,IF($M$2=Zoznamy!$C$3,4,IF($M$2=Zoznamy!$C$4,5,IF($M$2=Zoznamy!$C$5,6,IF($M$2=Zoznamy!$C$6,7))))),0)),""),IF(F34="Private motorcycle",IF($M$2&lt;&gt;"",(VLOOKUP(VLOOKUP(A34,Zoznamy!I:J,2,0),Average_fuel_price!A:G,IF($M$2=Zoznamy!$C$2,3,IF($M$2=Zoznamy!$C$3,4,IF($M$2=Zoznamy!$C$4,5,IF($M$2=Zoznamy!$C$5,6,IF($M$2=Zoznamy!$C$6,7))))),0)),""),""))</f>
        <v/>
      </c>
      <c r="L34" s="116" t="str">
        <f t="shared" ref="L34" si="21">IF($M$2="","",IF(F34="","",IF(F34="Private vehicle",(H34+H35)/100*$M$4*K34,IF(F34="Private motorcycle",(H34+H35)/100*$M$4*K34,""))))</f>
        <v/>
      </c>
      <c r="M34" s="120"/>
      <c r="N34" s="118"/>
    </row>
    <row r="35" spans="1:15" x14ac:dyDescent="0.2">
      <c r="A35" s="106"/>
      <c r="B35" s="51" t="s">
        <v>11</v>
      </c>
      <c r="C35" s="52"/>
      <c r="D35" s="53"/>
      <c r="E35" s="65"/>
      <c r="F35" s="95"/>
      <c r="G35" s="97"/>
      <c r="H35" s="54"/>
      <c r="I35" s="92"/>
      <c r="J35" s="93"/>
      <c r="K35" s="128"/>
      <c r="L35" s="117"/>
      <c r="M35" s="121"/>
      <c r="N35" s="119"/>
    </row>
    <row r="36" spans="1:15" x14ac:dyDescent="0.2">
      <c r="A36" s="106"/>
      <c r="B36" s="47" t="s">
        <v>10</v>
      </c>
      <c r="C36" s="52"/>
      <c r="D36" s="53"/>
      <c r="E36" s="64"/>
      <c r="F36" s="94"/>
      <c r="G36" s="96"/>
      <c r="H36" s="54"/>
      <c r="I36" s="91" t="str">
        <f>IF(C36="","",MAX(IF(C36="","",IF(C37-C36&lt;=0.208333,0,IF(C37-C36&lt;=0.5,Zoznamy!$F$3,IF(C37-C36&lt;=0.75,Zoznamy!$F$4,Zoznamy!$F$5))))+IF(G36="Yes - breakfast",-0.25*Zoznamy!$F$5,IF(G36="Yes - lunch",-0.4*Zoznamy!$F$5,IF(G36="Yes - dinner",-0.35*Zoznamy!$F$5,IF(G36="Yes - breakfast and lunch",-0.65*Zoznamy!$F$5,IF(G36="Yes - breakfast and dinner",-0.6*Zoznamy!$F$5,IF(G36="Yes - lunch and dinner",-0.75*Zoznamy!$F$5,IF(G36="Yes - breakfast, lunch and dinner",-1*Zoznamy!$F$5,0))))))),0))</f>
        <v/>
      </c>
      <c r="J36" s="92" t="str">
        <f t="shared" ref="J36" si="22">IF(F36="","",IF(F36="Private vehicle",(H36+H37)*0.265,IF(F36="Private motorcycle",(H36+H37)*0.075,IF(F36="Company vehicle","",IF(F36="Compay motorcycle","",IF(F36="Bus","",IF(F36="Train","","")))))))</f>
        <v/>
      </c>
      <c r="K36" s="127" t="str">
        <f>IF(F36="Private vehicle",IF($M$2&lt;&gt;"",(VLOOKUP(VLOOKUP(A36,Zoznamy!I:J,2,0),Average_fuel_price!A:G,IF($M$2=Zoznamy!$C$2,3,IF($M$2=Zoznamy!$C$3,4,IF($M$2=Zoznamy!$C$4,5,IF($M$2=Zoznamy!$C$5,6,IF($M$2=Zoznamy!$C$6,7))))),0)),""),IF(F36="Private motorcycle",IF($M$2&lt;&gt;"",(VLOOKUP(VLOOKUP(A36,Zoznamy!I:J,2,0),Average_fuel_price!A:G,IF($M$2=Zoznamy!$C$2,3,IF($M$2=Zoznamy!$C$3,4,IF($M$2=Zoznamy!$C$4,5,IF($M$2=Zoznamy!$C$5,6,IF($M$2=Zoznamy!$C$6,7))))),0)),""),""))</f>
        <v/>
      </c>
      <c r="L36" s="116" t="str">
        <f t="shared" ref="L36" si="23">IF($M$2="","",IF(F36="","",IF(F36="Private vehicle",(H36+H37)/100*$M$4*K36,IF(F36="Private motorcycle",(H36+H37)/100*$M$4*K36,""))))</f>
        <v/>
      </c>
      <c r="M36" s="120"/>
      <c r="N36" s="118"/>
    </row>
    <row r="37" spans="1:15" x14ac:dyDescent="0.2">
      <c r="A37" s="106"/>
      <c r="B37" s="51" t="s">
        <v>11</v>
      </c>
      <c r="C37" s="52"/>
      <c r="D37" s="53"/>
      <c r="E37" s="65"/>
      <c r="F37" s="95"/>
      <c r="G37" s="97"/>
      <c r="H37" s="54"/>
      <c r="I37" s="92"/>
      <c r="J37" s="93"/>
      <c r="K37" s="128"/>
      <c r="L37" s="117"/>
      <c r="M37" s="121"/>
      <c r="N37" s="119"/>
    </row>
    <row r="38" spans="1:15" x14ac:dyDescent="0.2">
      <c r="A38" s="106"/>
      <c r="B38" s="47" t="s">
        <v>10</v>
      </c>
      <c r="C38" s="52"/>
      <c r="D38" s="53"/>
      <c r="E38" s="64"/>
      <c r="F38" s="94"/>
      <c r="G38" s="96"/>
      <c r="H38" s="54"/>
      <c r="I38" s="91" t="str">
        <f>IF(C38="","",MAX(IF(C38="","",IF(C39-C38&lt;=0.208333,0,IF(C39-C38&lt;=0.5,Zoznamy!$F$3,IF(C39-C38&lt;=0.75,Zoznamy!$F$4,Zoznamy!$F$5))))+IF(G38="Yes - breakfast",-0.25*Zoznamy!$F$5,IF(G38="Yes - lunch",-0.4*Zoznamy!$F$5,IF(G38="Yes - dinner",-0.35*Zoznamy!$F$5,IF(G38="Yes - breakfast and lunch",-0.65*Zoznamy!$F$5,IF(G38="Yes - breakfast and dinner",-0.6*Zoznamy!$F$5,IF(G38="Yes - lunch and dinner",-0.75*Zoznamy!$F$5,IF(G38="Yes - breakfast, lunch and dinner",-1*Zoznamy!$F$5,0))))))),0))</f>
        <v/>
      </c>
      <c r="J38" s="92" t="str">
        <f t="shared" ref="J38" si="24">IF(F38="","",IF(F38="Private vehicle",(H38+H39)*0.265,IF(F38="Private motorcycle",(H38+H39)*0.075,IF(F38="Company vehicle","",IF(F38="Compay motorcycle","",IF(F38="Bus","",IF(F38="Train","","")))))))</f>
        <v/>
      </c>
      <c r="K38" s="127" t="str">
        <f>IF(F38="Private vehicle",IF($M$2&lt;&gt;"",(VLOOKUP(VLOOKUP(A38,Zoznamy!I:J,2,0),Average_fuel_price!A:G,IF($M$2=Zoznamy!$C$2,3,IF($M$2=Zoznamy!$C$3,4,IF($M$2=Zoznamy!$C$4,5,IF($M$2=Zoznamy!$C$5,6,IF($M$2=Zoznamy!$C$6,7))))),0)),""),IF(F38="Private motorcycle",IF($M$2&lt;&gt;"",(VLOOKUP(VLOOKUP(A38,Zoznamy!I:J,2,0),Average_fuel_price!A:G,IF($M$2=Zoznamy!$C$2,3,IF($M$2=Zoznamy!$C$3,4,IF($M$2=Zoznamy!$C$4,5,IF($M$2=Zoznamy!$C$5,6,IF($M$2=Zoznamy!$C$6,7))))),0)),""),""))</f>
        <v/>
      </c>
      <c r="L38" s="116" t="str">
        <f t="shared" ref="L38" si="25">IF($M$2="","",IF(F38="","",IF(F38="Private vehicle",(H38+H39)/100*$M$4*K38,IF(F38="Private motorcycle",(H38+H39)/100*$M$4*K38,""))))</f>
        <v/>
      </c>
      <c r="M38" s="120"/>
      <c r="N38" s="118"/>
    </row>
    <row r="39" spans="1:15" x14ac:dyDescent="0.2">
      <c r="A39" s="106"/>
      <c r="B39" s="51" t="s">
        <v>11</v>
      </c>
      <c r="C39" s="52"/>
      <c r="D39" s="53"/>
      <c r="E39" s="65"/>
      <c r="F39" s="95"/>
      <c r="G39" s="97"/>
      <c r="H39" s="54"/>
      <c r="I39" s="92"/>
      <c r="J39" s="93"/>
      <c r="K39" s="128"/>
      <c r="L39" s="117"/>
      <c r="M39" s="121"/>
      <c r="N39" s="119"/>
    </row>
    <row r="40" spans="1:15" x14ac:dyDescent="0.2">
      <c r="A40" s="106"/>
      <c r="B40" s="47" t="s">
        <v>10</v>
      </c>
      <c r="C40" s="52"/>
      <c r="D40" s="53"/>
      <c r="E40" s="64"/>
      <c r="F40" s="94"/>
      <c r="G40" s="96"/>
      <c r="H40" s="54"/>
      <c r="I40" s="91" t="str">
        <f>IF(C40="","",MAX(IF(C40="","",IF(C41-C40&lt;=0.208333,0,IF(C41-C40&lt;=0.5,Zoznamy!$F$3,IF(C41-C40&lt;=0.75,Zoznamy!$F$4,Zoznamy!$F$5))))+IF(G40="Yes - breakfast",-0.25*Zoznamy!$F$5,IF(G40="Yes - lunch",-0.4*Zoznamy!$F$5,IF(G40="Yes - dinner",-0.35*Zoznamy!$F$5,IF(G40="Yes - breakfast and lunch",-0.65*Zoznamy!$F$5,IF(G40="Yes - breakfast and dinner",-0.6*Zoznamy!$F$5,IF(G40="Yes - lunch and dinner",-0.75*Zoznamy!$F$5,IF(G40="Yes - breakfast, lunch and dinner",-1*Zoznamy!$F$5,0))))))),0))</f>
        <v/>
      </c>
      <c r="J40" s="92" t="str">
        <f t="shared" ref="J40" si="26">IF(F40="","",IF(F40="Private vehicle",(H40+H41)*0.265,IF(F40="Private motorcycle",(H40+H41)*0.075,IF(F40="Company vehicle","",IF(F40="Compay motorcycle","",IF(F40="Bus","",IF(F40="Train","","")))))))</f>
        <v/>
      </c>
      <c r="K40" s="127" t="str">
        <f>IF(F40="Private vehicle",IF($M$2&lt;&gt;"",(VLOOKUP(VLOOKUP(A40,Zoznamy!I:J,2,0),Average_fuel_price!A:G,IF($M$2=Zoznamy!$C$2,3,IF($M$2=Zoznamy!$C$3,4,IF($M$2=Zoznamy!$C$4,5,IF($M$2=Zoznamy!$C$5,6,IF($M$2=Zoznamy!$C$6,7))))),0)),""),IF(F40="Private motorcycle",IF($M$2&lt;&gt;"",(VLOOKUP(VLOOKUP(A40,Zoznamy!I:J,2,0),Average_fuel_price!A:G,IF($M$2=Zoznamy!$C$2,3,IF($M$2=Zoznamy!$C$3,4,IF($M$2=Zoznamy!$C$4,5,IF($M$2=Zoznamy!$C$5,6,IF($M$2=Zoznamy!$C$6,7))))),0)),""),""))</f>
        <v/>
      </c>
      <c r="L40" s="116" t="str">
        <f t="shared" ref="L40" si="27">IF($M$2="","",IF(F40="","",IF(F40="Private vehicle",(H40+H41)/100*$M$4*K40,IF(F40="Private motorcycle",(H40+H41)/100*$M$4*K40,""))))</f>
        <v/>
      </c>
      <c r="M40" s="120"/>
      <c r="N40" s="118"/>
      <c r="O40" s="8"/>
    </row>
    <row r="41" spans="1:15" x14ac:dyDescent="0.2">
      <c r="A41" s="106"/>
      <c r="B41" s="51" t="s">
        <v>11</v>
      </c>
      <c r="C41" s="52"/>
      <c r="D41" s="53"/>
      <c r="E41" s="65"/>
      <c r="F41" s="95"/>
      <c r="G41" s="97"/>
      <c r="H41" s="54"/>
      <c r="I41" s="92"/>
      <c r="J41" s="93"/>
      <c r="K41" s="128"/>
      <c r="L41" s="117"/>
      <c r="M41" s="121"/>
      <c r="N41" s="119"/>
      <c r="O41" s="8"/>
    </row>
    <row r="42" spans="1:15" x14ac:dyDescent="0.2">
      <c r="A42" s="106"/>
      <c r="B42" s="47" t="s">
        <v>10</v>
      </c>
      <c r="C42" s="52"/>
      <c r="D42" s="53"/>
      <c r="E42" s="64"/>
      <c r="F42" s="94"/>
      <c r="G42" s="96"/>
      <c r="H42" s="54"/>
      <c r="I42" s="91" t="str">
        <f>IF(C42="","",MAX(IF(C42="","",IF(C43-C42&lt;=0.208333,0,IF(C43-C42&lt;=0.5,Zoznamy!$F$3,IF(C43-C42&lt;=0.75,Zoznamy!$F$4,Zoznamy!$F$5))))+IF(G42="Yes - breakfast",-0.25*Zoznamy!$F$5,IF(G42="Yes - lunch",-0.4*Zoznamy!$F$5,IF(G42="Yes - dinner",-0.35*Zoznamy!$F$5,IF(G42="Yes - breakfast and lunch",-0.65*Zoznamy!$F$5,IF(G42="Yes - breakfast and dinner",-0.6*Zoznamy!$F$5,IF(G42="Yes - lunch and dinner",-0.75*Zoznamy!$F$5,IF(G42="Yes - breakfast, lunch and dinner",-1*Zoznamy!$F$5,0))))))),0))</f>
        <v/>
      </c>
      <c r="J42" s="92" t="str">
        <f t="shared" ref="J42" si="28">IF(F42="","",IF(F42="Private vehicle",(H42+H43)*0.265,IF(F42="Private motorcycle",(H42+H43)*0.075,IF(F42="Company vehicle","",IF(F42="Compay motorcycle","",IF(F42="Bus","",IF(F42="Train","","")))))))</f>
        <v/>
      </c>
      <c r="K42" s="127" t="str">
        <f>IF(F42="Private vehicle",IF($M$2&lt;&gt;"",(VLOOKUP(VLOOKUP(A42,Zoznamy!I:J,2,0),Average_fuel_price!A:G,IF($M$2=Zoznamy!$C$2,3,IF($M$2=Zoznamy!$C$3,4,IF($M$2=Zoznamy!$C$4,5,IF($M$2=Zoznamy!$C$5,6,IF($M$2=Zoznamy!$C$6,7))))),0)),""),IF(F42="Private motorcycle",IF($M$2&lt;&gt;"",(VLOOKUP(VLOOKUP(A42,Zoznamy!I:J,2,0),Average_fuel_price!A:G,IF($M$2=Zoznamy!$C$2,3,IF($M$2=Zoznamy!$C$3,4,IF($M$2=Zoznamy!$C$4,5,IF($M$2=Zoznamy!$C$5,6,IF($M$2=Zoznamy!$C$6,7))))),0)),""),""))</f>
        <v/>
      </c>
      <c r="L42" s="116" t="str">
        <f t="shared" ref="L42" si="29">IF($M$2="","",IF(F42="","",IF(F42="Private vehicle",(H42+H43)/100*$M$4*K42,IF(F42="Private motorcycle",(H42+H43)/100*$M$4*K42,""))))</f>
        <v/>
      </c>
      <c r="M42" s="120"/>
      <c r="N42" s="118"/>
      <c r="O42" s="8"/>
    </row>
    <row r="43" spans="1:15" x14ac:dyDescent="0.2">
      <c r="A43" s="106"/>
      <c r="B43" s="51" t="s">
        <v>11</v>
      </c>
      <c r="C43" s="52"/>
      <c r="D43" s="53"/>
      <c r="E43" s="65"/>
      <c r="F43" s="95"/>
      <c r="G43" s="97"/>
      <c r="H43" s="54"/>
      <c r="I43" s="92"/>
      <c r="J43" s="93"/>
      <c r="K43" s="128"/>
      <c r="L43" s="117"/>
      <c r="M43" s="121"/>
      <c r="N43" s="119"/>
      <c r="O43" s="8"/>
    </row>
    <row r="44" spans="1:15" x14ac:dyDescent="0.2">
      <c r="A44" s="106"/>
      <c r="B44" s="47" t="s">
        <v>10</v>
      </c>
      <c r="C44" s="52"/>
      <c r="D44" s="53"/>
      <c r="E44" s="64"/>
      <c r="F44" s="94"/>
      <c r="G44" s="96"/>
      <c r="H44" s="54"/>
      <c r="I44" s="91" t="str">
        <f>IF(C44="","",MAX(IF(C44="","",IF(C45-C44&lt;=0.208333,0,IF(C45-C44&lt;=0.5,Zoznamy!$F$3,IF(C45-C44&lt;=0.75,Zoznamy!$F$4,Zoznamy!$F$5))))+IF(G44="Yes - breakfast",-0.25*Zoznamy!$F$5,IF(G44="Yes - lunch",-0.4*Zoznamy!$F$5,IF(G44="Yes - dinner",-0.35*Zoznamy!$F$5,IF(G44="Yes - breakfast and lunch",-0.65*Zoznamy!$F$5,IF(G44="Yes - breakfast and dinner",-0.6*Zoznamy!$F$5,IF(G44="Yes - lunch and dinner",-0.75*Zoznamy!$F$5,IF(G44="Yes - breakfast, lunch and dinner",-1*Zoznamy!$F$5,0))))))),0))</f>
        <v/>
      </c>
      <c r="J44" s="92" t="str">
        <f t="shared" ref="J44" si="30">IF(F44="","",IF(F44="Private vehicle",(H44+H45)*0.265,IF(F44="Private motorcycle",(H44+H45)*0.075,IF(F44="Company vehicle","",IF(F44="Compay motorcycle","",IF(F44="Bus","",IF(F44="Train","","")))))))</f>
        <v/>
      </c>
      <c r="K44" s="127" t="str">
        <f>IF(F44="Private vehicle",IF($M$2&lt;&gt;"",(VLOOKUP(VLOOKUP(A44,Zoznamy!I:J,2,0),Average_fuel_price!A:G,IF($M$2=Zoznamy!$C$2,3,IF($M$2=Zoznamy!$C$3,4,IF($M$2=Zoznamy!$C$4,5,IF($M$2=Zoznamy!$C$5,6,IF($M$2=Zoznamy!$C$6,7))))),0)),""),IF(F44="Private motorcycle",IF($M$2&lt;&gt;"",(VLOOKUP(VLOOKUP(A44,Zoznamy!I:J,2,0),Average_fuel_price!A:G,IF($M$2=Zoznamy!$C$2,3,IF($M$2=Zoznamy!$C$3,4,IF($M$2=Zoznamy!$C$4,5,IF($M$2=Zoznamy!$C$5,6,IF($M$2=Zoznamy!$C$6,7))))),0)),""),""))</f>
        <v/>
      </c>
      <c r="L44" s="116" t="str">
        <f t="shared" ref="L44" si="31">IF($M$2="","",IF(F44="","",IF(F44="Private vehicle",(H44+H45)/100*$M$4*K44,IF(F44="Private motorcycle",(H44+H45)/100*$M$4*K44,""))))</f>
        <v/>
      </c>
      <c r="M44" s="120"/>
      <c r="N44" s="118"/>
      <c r="O44" s="8"/>
    </row>
    <row r="45" spans="1:15" x14ac:dyDescent="0.2">
      <c r="A45" s="106"/>
      <c r="B45" s="51" t="s">
        <v>11</v>
      </c>
      <c r="C45" s="52"/>
      <c r="D45" s="53"/>
      <c r="E45" s="65"/>
      <c r="F45" s="95"/>
      <c r="G45" s="97"/>
      <c r="H45" s="54"/>
      <c r="I45" s="92"/>
      <c r="J45" s="93"/>
      <c r="K45" s="128"/>
      <c r="L45" s="117"/>
      <c r="M45" s="121"/>
      <c r="N45" s="119"/>
      <c r="O45" s="8"/>
    </row>
    <row r="46" spans="1:15" x14ac:dyDescent="0.2">
      <c r="A46" s="106"/>
      <c r="B46" s="47" t="s">
        <v>10</v>
      </c>
      <c r="C46" s="52"/>
      <c r="D46" s="53"/>
      <c r="E46" s="64"/>
      <c r="F46" s="94"/>
      <c r="G46" s="96"/>
      <c r="H46" s="54"/>
      <c r="I46" s="91" t="str">
        <f>IF(C46="","",MAX(IF(C46="","",IF(C47-C46&lt;=0.208333,0,IF(C47-C46&lt;=0.5,Zoznamy!$F$3,IF(C47-C46&lt;=0.75,Zoznamy!$F$4,Zoznamy!$F$5))))+IF(G46="Yes - breakfast",-0.25*Zoznamy!$F$5,IF(G46="Yes - lunch",-0.4*Zoznamy!$F$5,IF(G46="Yes - dinner",-0.35*Zoznamy!$F$5,IF(G46="Yes - breakfast and lunch",-0.65*Zoznamy!$F$5,IF(G46="Yes - breakfast and dinner",-0.6*Zoznamy!$F$5,IF(G46="Yes - lunch and dinner",-0.75*Zoznamy!$F$5,IF(G46="Yes - breakfast, lunch and dinner",-1*Zoznamy!$F$5,0))))))),0))</f>
        <v/>
      </c>
      <c r="J46" s="92" t="str">
        <f t="shared" ref="J46" si="32">IF(F46="","",IF(F46="Private vehicle",(H46+H47)*0.265,IF(F46="Private motorcycle",(H46+H47)*0.075,IF(F46="Company vehicle","",IF(F46="Compay motorcycle","",IF(F46="Bus","",IF(F46="Train","","")))))))</f>
        <v/>
      </c>
      <c r="K46" s="127" t="str">
        <f>IF(F46="Private vehicle",IF($M$2&lt;&gt;"",(VLOOKUP(VLOOKUP(A46,Zoznamy!I:J,2,0),Average_fuel_price!A:G,IF($M$2=Zoznamy!$C$2,3,IF($M$2=Zoznamy!$C$3,4,IF($M$2=Zoznamy!$C$4,5,IF($M$2=Zoznamy!$C$5,6,IF($M$2=Zoznamy!$C$6,7))))),0)),""),IF(F46="Private motorcycle",IF($M$2&lt;&gt;"",(VLOOKUP(VLOOKUP(A46,Zoznamy!I:J,2,0),Average_fuel_price!A:G,IF($M$2=Zoznamy!$C$2,3,IF($M$2=Zoznamy!$C$3,4,IF($M$2=Zoznamy!$C$4,5,IF($M$2=Zoznamy!$C$5,6,IF($M$2=Zoznamy!$C$6,7))))),0)),""),""))</f>
        <v/>
      </c>
      <c r="L46" s="116" t="str">
        <f t="shared" ref="L46" si="33">IF($M$2="","",IF(F46="","",IF(F46="Private vehicle",(H46+H47)/100*$M$4*K46,IF(F46="Private motorcycle",(H46+H47)/100*$M$4*K46,""))))</f>
        <v/>
      </c>
      <c r="M46" s="120"/>
      <c r="N46" s="118"/>
      <c r="O46" s="8"/>
    </row>
    <row r="47" spans="1:15" x14ac:dyDescent="0.2">
      <c r="A47" s="106"/>
      <c r="B47" s="51" t="s">
        <v>11</v>
      </c>
      <c r="C47" s="52"/>
      <c r="D47" s="53"/>
      <c r="E47" s="65"/>
      <c r="F47" s="95"/>
      <c r="G47" s="97"/>
      <c r="H47" s="54"/>
      <c r="I47" s="92"/>
      <c r="J47" s="93"/>
      <c r="K47" s="128"/>
      <c r="L47" s="117"/>
      <c r="M47" s="121"/>
      <c r="N47" s="119"/>
      <c r="O47" s="8"/>
    </row>
    <row r="48" spans="1:15" x14ac:dyDescent="0.2">
      <c r="A48" s="106"/>
      <c r="B48" s="47" t="s">
        <v>10</v>
      </c>
      <c r="C48" s="52"/>
      <c r="D48" s="53"/>
      <c r="E48" s="64"/>
      <c r="F48" s="94"/>
      <c r="G48" s="96"/>
      <c r="H48" s="54"/>
      <c r="I48" s="91" t="str">
        <f>IF(C48="","",MAX(IF(C48="","",IF(C49-C48&lt;=0.208333,0,IF(C49-C48&lt;=0.5,Zoznamy!$F$3,IF(C49-C48&lt;=0.75,Zoznamy!$F$4,Zoznamy!$F$5))))+IF(G48="Yes - breakfast",-0.25*Zoznamy!$F$5,IF(G48="Yes - lunch",-0.4*Zoznamy!$F$5,IF(G48="Yes - dinner",-0.35*Zoznamy!$F$5,IF(G48="Yes - breakfast and lunch",-0.65*Zoznamy!$F$5,IF(G48="Yes - breakfast and dinner",-0.6*Zoznamy!$F$5,IF(G48="Yes - lunch and dinner",-0.75*Zoznamy!$F$5,IF(G48="Yes - breakfast, lunch and dinner",-1*Zoznamy!$F$5,0))))))),0))</f>
        <v/>
      </c>
      <c r="J48" s="92" t="str">
        <f t="shared" ref="J48" si="34">IF(F48="","",IF(F48="Private vehicle",(H48+H49)*0.265,IF(F48="Private motorcycle",(H48+H49)*0.075,IF(F48="Company vehicle","",IF(F48="Compay motorcycle","",IF(F48="Bus","",IF(F48="Train","","")))))))</f>
        <v/>
      </c>
      <c r="K48" s="127" t="str">
        <f>IF(F48="Private vehicle",IF($M$2&lt;&gt;"",(VLOOKUP(VLOOKUP(A48,Zoznamy!I:J,2,0),Average_fuel_price!A:G,IF($M$2=Zoznamy!$C$2,3,IF($M$2=Zoznamy!$C$3,4,IF($M$2=Zoznamy!$C$4,5,IF($M$2=Zoznamy!$C$5,6,IF($M$2=Zoznamy!$C$6,7))))),0)),""),IF(F48="Private motorcycle",IF($M$2&lt;&gt;"",(VLOOKUP(VLOOKUP(A48,Zoznamy!I:J,2,0),Average_fuel_price!A:G,IF($M$2=Zoznamy!$C$2,3,IF($M$2=Zoznamy!$C$3,4,IF($M$2=Zoznamy!$C$4,5,IF($M$2=Zoznamy!$C$5,6,IF($M$2=Zoznamy!$C$6,7))))),0)),""),""))</f>
        <v/>
      </c>
      <c r="L48" s="116" t="str">
        <f t="shared" ref="L48" si="35">IF($M$2="","",IF(F48="","",IF(F48="Private vehicle",(H48+H49)/100*$M$4*K48,IF(F48="Private motorcycle",(H48+H49)/100*$M$4*K48,""))))</f>
        <v/>
      </c>
      <c r="M48" s="120"/>
      <c r="N48" s="118"/>
      <c r="O48" s="8"/>
    </row>
    <row r="49" spans="1:15" x14ac:dyDescent="0.2">
      <c r="A49" s="106"/>
      <c r="B49" s="51" t="s">
        <v>11</v>
      </c>
      <c r="C49" s="52"/>
      <c r="D49" s="53"/>
      <c r="E49" s="65"/>
      <c r="F49" s="95"/>
      <c r="G49" s="97"/>
      <c r="H49" s="54"/>
      <c r="I49" s="92"/>
      <c r="J49" s="93"/>
      <c r="K49" s="128"/>
      <c r="L49" s="117"/>
      <c r="M49" s="121"/>
      <c r="N49" s="119"/>
      <c r="O49" s="8"/>
    </row>
    <row r="50" spans="1:15" x14ac:dyDescent="0.2">
      <c r="A50" s="106"/>
      <c r="B50" s="47" t="s">
        <v>10</v>
      </c>
      <c r="C50" s="52"/>
      <c r="D50" s="53"/>
      <c r="E50" s="64"/>
      <c r="F50" s="94"/>
      <c r="G50" s="96"/>
      <c r="H50" s="54"/>
      <c r="I50" s="91" t="str">
        <f>IF(C50="","",MAX(IF(C50="","",IF(C51-C50&lt;=0.208333,0,IF(C51-C50&lt;=0.5,Zoznamy!$F$3,IF(C51-C50&lt;=0.75,Zoznamy!$F$4,Zoznamy!$F$5))))+IF(G50="Yes - breakfast",-0.25*Zoznamy!$F$5,IF(G50="Yes - lunch",-0.4*Zoznamy!$F$5,IF(G50="Yes - dinner",-0.35*Zoznamy!$F$5,IF(G50="Yes - breakfast and lunch",-0.65*Zoznamy!$F$5,IF(G50="Yes - breakfast and dinner",-0.6*Zoznamy!$F$5,IF(G50="Yes - lunch and dinner",-0.75*Zoznamy!$F$5,IF(G50="Yes - breakfast, lunch and dinner",-1*Zoznamy!$F$5,0))))))),0))</f>
        <v/>
      </c>
      <c r="J50" s="92" t="str">
        <f t="shared" ref="J50" si="36">IF(F50="","",IF(F50="Private vehicle",(H50+H51)*0.265,IF(F50="Private motorcycle",(H50+H51)*0.075,IF(F50="Company vehicle","",IF(F50="Compay motorcycle","",IF(F50="Bus","",IF(F50="Train","","")))))))</f>
        <v/>
      </c>
      <c r="K50" s="127" t="str">
        <f>IF(F50="Private vehicle",IF($M$2&lt;&gt;"",(VLOOKUP(VLOOKUP(A50,Zoznamy!I:J,2,0),Average_fuel_price!A:G,IF($M$2=Zoznamy!$C$2,3,IF($M$2=Zoznamy!$C$3,4,IF($M$2=Zoznamy!$C$4,5,IF($M$2=Zoznamy!$C$5,6,IF($M$2=Zoznamy!$C$6,7))))),0)),""),IF(F50="Private motorcycle",IF($M$2&lt;&gt;"",(VLOOKUP(VLOOKUP(A50,Zoznamy!I:J,2,0),Average_fuel_price!A:G,IF($M$2=Zoznamy!$C$2,3,IF($M$2=Zoznamy!$C$3,4,IF($M$2=Zoznamy!$C$4,5,IF($M$2=Zoznamy!$C$5,6,IF($M$2=Zoznamy!$C$6,7))))),0)),""),""))</f>
        <v/>
      </c>
      <c r="L50" s="116" t="str">
        <f t="shared" ref="L50" si="37">IF($M$2="","",IF(F50="","",IF(F50="Private vehicle",(H50+H51)/100*$M$4*K50,IF(F50="Private motorcycle",(H50+H51)/100*$M$4*K50,""))))</f>
        <v/>
      </c>
      <c r="M50" s="120"/>
      <c r="N50" s="118"/>
      <c r="O50" s="8"/>
    </row>
    <row r="51" spans="1:15" x14ac:dyDescent="0.2">
      <c r="A51" s="106"/>
      <c r="B51" s="51" t="s">
        <v>11</v>
      </c>
      <c r="C51" s="52"/>
      <c r="D51" s="53"/>
      <c r="E51" s="65"/>
      <c r="F51" s="95"/>
      <c r="G51" s="97"/>
      <c r="H51" s="54"/>
      <c r="I51" s="92"/>
      <c r="J51" s="93"/>
      <c r="K51" s="128"/>
      <c r="L51" s="117"/>
      <c r="M51" s="121"/>
      <c r="N51" s="119"/>
      <c r="O51" s="8"/>
    </row>
    <row r="52" spans="1:15" x14ac:dyDescent="0.2">
      <c r="A52" s="106"/>
      <c r="B52" s="47" t="s">
        <v>10</v>
      </c>
      <c r="C52" s="52"/>
      <c r="D52" s="53"/>
      <c r="E52" s="64"/>
      <c r="F52" s="94"/>
      <c r="G52" s="96"/>
      <c r="H52" s="54"/>
      <c r="I52" s="91" t="str">
        <f>IF(C52="","",MAX(IF(C52="","",IF(C53-C52&lt;=0.208333,0,IF(C53-C52&lt;=0.5,Zoznamy!$F$3,IF(C53-C52&lt;=0.75,Zoznamy!$F$4,Zoznamy!$F$5))))+IF(G52="Yes - breakfast",-0.25*Zoznamy!$F$5,IF(G52="Yes - lunch",-0.4*Zoznamy!$F$5,IF(G52="Yes - dinner",-0.35*Zoznamy!$F$5,IF(G52="Yes - breakfast and lunch",-0.65*Zoznamy!$F$5,IF(G52="Yes - breakfast and dinner",-0.6*Zoznamy!$F$5,IF(G52="Yes - lunch and dinner",-0.75*Zoznamy!$F$5,IF(G52="Yes - breakfast, lunch and dinner",-1*Zoznamy!$F$5,0))))))),0))</f>
        <v/>
      </c>
      <c r="J52" s="92" t="str">
        <f t="shared" ref="J52" si="38">IF(F52="","",IF(F52="Private vehicle",(H52+H53)*0.265,IF(F52="Private motorcycle",(H52+H53)*0.075,IF(F52="Company vehicle","",IF(F52="Compay motorcycle","",IF(F52="Bus","",IF(F52="Train","","")))))))</f>
        <v/>
      </c>
      <c r="K52" s="127" t="str">
        <f>IF(F52="Private vehicle",IF($M$2&lt;&gt;"",(VLOOKUP(VLOOKUP(A52,Zoznamy!I:J,2,0),Average_fuel_price!A:G,IF($M$2=Zoznamy!$C$2,3,IF($M$2=Zoznamy!$C$3,4,IF($M$2=Zoznamy!$C$4,5,IF($M$2=Zoznamy!$C$5,6,IF($M$2=Zoznamy!$C$6,7))))),0)),""),IF(F52="Private motorcycle",IF($M$2&lt;&gt;"",(VLOOKUP(VLOOKUP(A52,Zoznamy!I:J,2,0),Average_fuel_price!A:G,IF($M$2=Zoznamy!$C$2,3,IF($M$2=Zoznamy!$C$3,4,IF($M$2=Zoznamy!$C$4,5,IF($M$2=Zoznamy!$C$5,6,IF($M$2=Zoznamy!$C$6,7))))),0)),""),""))</f>
        <v/>
      </c>
      <c r="L52" s="116" t="str">
        <f t="shared" ref="L52" si="39">IF($M$2="","",IF(F52="","",IF(F52="Private vehicle",(H52+H53)/100*$M$4*K52,IF(F52="Private motorcycle",(H52+H53)/100*$M$4*K52,""))))</f>
        <v/>
      </c>
      <c r="M52" s="120"/>
      <c r="N52" s="118"/>
      <c r="O52" s="8"/>
    </row>
    <row r="53" spans="1:15" x14ac:dyDescent="0.2">
      <c r="A53" s="106"/>
      <c r="B53" s="51" t="s">
        <v>11</v>
      </c>
      <c r="C53" s="52"/>
      <c r="D53" s="53"/>
      <c r="E53" s="65"/>
      <c r="F53" s="95"/>
      <c r="G53" s="97"/>
      <c r="H53" s="54"/>
      <c r="I53" s="92"/>
      <c r="J53" s="93"/>
      <c r="K53" s="128"/>
      <c r="L53" s="117"/>
      <c r="M53" s="121"/>
      <c r="N53" s="119"/>
      <c r="O53" s="8"/>
    </row>
    <row r="54" spans="1:15" x14ac:dyDescent="0.2">
      <c r="A54" s="106"/>
      <c r="B54" s="47" t="s">
        <v>10</v>
      </c>
      <c r="C54" s="52"/>
      <c r="D54" s="53"/>
      <c r="E54" s="64"/>
      <c r="F54" s="94"/>
      <c r="G54" s="96"/>
      <c r="H54" s="54"/>
      <c r="I54" s="91" t="str">
        <f>IF(C54="","",MAX(IF(C54="","",IF(C55-C54&lt;=0.208333,0,IF(C55-C54&lt;=0.5,Zoznamy!$F$3,IF(C55-C54&lt;=0.75,Zoznamy!$F$4,Zoznamy!$F$5))))+IF(G54="Yes - breakfast",-0.25*Zoznamy!$F$5,IF(G54="Yes - lunch",-0.4*Zoznamy!$F$5,IF(G54="Yes - dinner",-0.35*Zoznamy!$F$5,IF(G54="Yes - breakfast and lunch",-0.65*Zoznamy!$F$5,IF(G54="Yes - breakfast and dinner",-0.6*Zoznamy!$F$5,IF(G54="Yes - lunch and dinner",-0.75*Zoznamy!$F$5,IF(G54="Yes - breakfast, lunch and dinner",-1*Zoznamy!$F$5,0))))))),0))</f>
        <v/>
      </c>
      <c r="J54" s="92" t="str">
        <f t="shared" ref="J54" si="40">IF(F54="","",IF(F54="Private vehicle",(H54+H55)*0.265,IF(F54="Private motorcycle",(H54+H55)*0.075,IF(F54="Company vehicle","",IF(F54="Compay motorcycle","",IF(F54="Bus","",IF(F54="Train","","")))))))</f>
        <v/>
      </c>
      <c r="K54" s="127" t="str">
        <f>IF(F54="Private vehicle",IF($M$2&lt;&gt;"",(VLOOKUP(VLOOKUP(A54,Zoznamy!I:J,2,0),Average_fuel_price!A:G,IF($M$2=Zoznamy!$C$2,3,IF($M$2=Zoznamy!$C$3,4,IF($M$2=Zoznamy!$C$4,5,IF($M$2=Zoznamy!$C$5,6,IF($M$2=Zoznamy!$C$6,7))))),0)),""),IF(F54="Private motorcycle",IF($M$2&lt;&gt;"",(VLOOKUP(VLOOKUP(A54,Zoznamy!I:J,2,0),Average_fuel_price!A:G,IF($M$2=Zoznamy!$C$2,3,IF($M$2=Zoznamy!$C$3,4,IF($M$2=Zoznamy!$C$4,5,IF($M$2=Zoznamy!$C$5,6,IF($M$2=Zoznamy!$C$6,7))))),0)),""),""))</f>
        <v/>
      </c>
      <c r="L54" s="116" t="str">
        <f t="shared" ref="L54" si="41">IF($M$2="","",IF(F54="","",IF(F54="Private vehicle",(H54+H55)/100*$M$4*K54,IF(F54="Private motorcycle",(H54+H55)/100*$M$4*K54,""))))</f>
        <v/>
      </c>
      <c r="M54" s="120"/>
      <c r="N54" s="118"/>
      <c r="O54" s="8"/>
    </row>
    <row r="55" spans="1:15" x14ac:dyDescent="0.2">
      <c r="A55" s="106"/>
      <c r="B55" s="51" t="s">
        <v>11</v>
      </c>
      <c r="C55" s="52"/>
      <c r="D55" s="53"/>
      <c r="E55" s="65"/>
      <c r="F55" s="95"/>
      <c r="G55" s="97"/>
      <c r="H55" s="54"/>
      <c r="I55" s="92"/>
      <c r="J55" s="93"/>
      <c r="K55" s="128"/>
      <c r="L55" s="117"/>
      <c r="M55" s="121"/>
      <c r="N55" s="119"/>
      <c r="O55" s="8"/>
    </row>
    <row r="56" spans="1:15" x14ac:dyDescent="0.2">
      <c r="A56" s="106"/>
      <c r="B56" s="47" t="s">
        <v>10</v>
      </c>
      <c r="C56" s="52"/>
      <c r="D56" s="53"/>
      <c r="E56" s="64"/>
      <c r="F56" s="94"/>
      <c r="G56" s="96"/>
      <c r="H56" s="54"/>
      <c r="I56" s="91" t="str">
        <f>IF(C56="","",MAX(IF(C56="","",IF(C57-C56&lt;=0.208333,0,IF(C57-C56&lt;=0.5,Zoznamy!$F$3,IF(C57-C56&lt;=0.75,Zoznamy!$F$4,Zoznamy!$F$5))))+IF(G56="Yes - breakfast",-0.25*Zoznamy!$F$5,IF(G56="Yes - lunch",-0.4*Zoznamy!$F$5,IF(G56="Yes - dinner",-0.35*Zoznamy!$F$5,IF(G56="Yes - breakfast and lunch",-0.65*Zoznamy!$F$5,IF(G56="Yes - breakfast and dinner",-0.6*Zoznamy!$F$5,IF(G56="Yes - lunch and dinner",-0.75*Zoznamy!$F$5,IF(G56="Yes - breakfast, lunch and dinner",-1*Zoznamy!$F$5,0))))))),0))</f>
        <v/>
      </c>
      <c r="J56" s="92" t="str">
        <f t="shared" ref="J56" si="42">IF(F56="","",IF(F56="Private vehicle",(H56+H57)*0.265,IF(F56="Private motorcycle",(H56+H57)*0.075,IF(F56="Company vehicle","",IF(F56="Compay motorcycle","",IF(F56="Bus","",IF(F56="Train","","")))))))</f>
        <v/>
      </c>
      <c r="K56" s="127" t="str">
        <f>IF(F56="Private vehicle",IF($M$2&lt;&gt;"",(VLOOKUP(VLOOKUP(A56,Zoznamy!I:J,2,0),Average_fuel_price!A:G,IF($M$2=Zoznamy!$C$2,3,IF($M$2=Zoznamy!$C$3,4,IF($M$2=Zoznamy!$C$4,5,IF($M$2=Zoznamy!$C$5,6,IF($M$2=Zoznamy!$C$6,7))))),0)),""),IF(F56="Private motorcycle",IF($M$2&lt;&gt;"",(VLOOKUP(VLOOKUP(A56,Zoznamy!I:J,2,0),Average_fuel_price!A:G,IF($M$2=Zoznamy!$C$2,3,IF($M$2=Zoznamy!$C$3,4,IF($M$2=Zoznamy!$C$4,5,IF($M$2=Zoznamy!$C$5,6,IF($M$2=Zoznamy!$C$6,7))))),0)),""),""))</f>
        <v/>
      </c>
      <c r="L56" s="116" t="str">
        <f t="shared" ref="L56" si="43">IF($M$2="","",IF(F56="","",IF(F56="Private vehicle",(H56+H57)/100*$M$4*K56,IF(F56="Private motorcycle",(H56+H57)/100*$M$4*K56,""))))</f>
        <v/>
      </c>
      <c r="M56" s="120"/>
      <c r="N56" s="118"/>
      <c r="O56" s="8"/>
    </row>
    <row r="57" spans="1:15" x14ac:dyDescent="0.2">
      <c r="A57" s="106"/>
      <c r="B57" s="51" t="s">
        <v>11</v>
      </c>
      <c r="C57" s="52"/>
      <c r="D57" s="53"/>
      <c r="E57" s="65"/>
      <c r="F57" s="95"/>
      <c r="G57" s="97"/>
      <c r="H57" s="54"/>
      <c r="I57" s="92"/>
      <c r="J57" s="93"/>
      <c r="K57" s="128"/>
      <c r="L57" s="117"/>
      <c r="M57" s="121"/>
      <c r="N57" s="119"/>
      <c r="O57" s="8"/>
    </row>
    <row r="58" spans="1:15" x14ac:dyDescent="0.2">
      <c r="A58" s="106"/>
      <c r="B58" s="47" t="s">
        <v>10</v>
      </c>
      <c r="C58" s="52"/>
      <c r="D58" s="53"/>
      <c r="E58" s="64"/>
      <c r="F58" s="94"/>
      <c r="G58" s="96"/>
      <c r="H58" s="54"/>
      <c r="I58" s="91" t="str">
        <f>IF(C58="","",MAX(IF(C58="","",IF(C59-C58&lt;=0.208333,0,IF(C59-C58&lt;=0.5,Zoznamy!$F$3,IF(C59-C58&lt;=0.75,Zoznamy!$F$4,Zoznamy!$F$5))))+IF(G58="Yes - breakfast",-0.25*Zoznamy!$F$5,IF(G58="Yes - lunch",-0.4*Zoznamy!$F$5,IF(G58="Yes - dinner",-0.35*Zoznamy!$F$5,IF(G58="Yes - breakfast and lunch",-0.65*Zoznamy!$F$5,IF(G58="Yes - breakfast and dinner",-0.6*Zoznamy!$F$5,IF(G58="Yes - lunch and dinner",-0.75*Zoznamy!$F$5,IF(G58="Yes - breakfast, lunch and dinner",-1*Zoznamy!$F$5,0))))))),0))</f>
        <v/>
      </c>
      <c r="J58" s="92" t="str">
        <f t="shared" ref="J58" si="44">IF(F58="","",IF(F58="Private vehicle",(H58+H59)*0.265,IF(F58="Private motorcycle",(H58+H59)*0.075,IF(F58="Company vehicle","",IF(F58="Compay motorcycle","",IF(F58="Bus","",IF(F58="Train","","")))))))</f>
        <v/>
      </c>
      <c r="K58" s="127" t="str">
        <f>IF(F58="Private vehicle",IF($M$2&lt;&gt;"",(VLOOKUP(VLOOKUP(A58,Zoznamy!I:J,2,0),Average_fuel_price!A:G,IF($M$2=Zoznamy!$C$2,3,IF($M$2=Zoznamy!$C$3,4,IF($M$2=Zoznamy!$C$4,5,IF($M$2=Zoznamy!$C$5,6,IF($M$2=Zoznamy!$C$6,7))))),0)),""),IF(F58="Private motorcycle",IF($M$2&lt;&gt;"",(VLOOKUP(VLOOKUP(A58,Zoznamy!I:J,2,0),Average_fuel_price!A:G,IF($M$2=Zoznamy!$C$2,3,IF($M$2=Zoznamy!$C$3,4,IF($M$2=Zoznamy!$C$4,5,IF($M$2=Zoznamy!$C$5,6,IF($M$2=Zoznamy!$C$6,7))))),0)),""),""))</f>
        <v/>
      </c>
      <c r="L58" s="116" t="str">
        <f t="shared" ref="L58" si="45">IF($M$2="","",IF(F58="","",IF(F58="Private vehicle",(H58+H59)/100*$M$4*K58,IF(F58="Private motorcycle",(H58+H59)/100*$M$4*K58,""))))</f>
        <v/>
      </c>
      <c r="M58" s="120"/>
      <c r="N58" s="118"/>
      <c r="O58" s="8"/>
    </row>
    <row r="59" spans="1:15" x14ac:dyDescent="0.2">
      <c r="A59" s="106"/>
      <c r="B59" s="51" t="s">
        <v>11</v>
      </c>
      <c r="C59" s="52"/>
      <c r="D59" s="53"/>
      <c r="E59" s="65"/>
      <c r="F59" s="95"/>
      <c r="G59" s="97"/>
      <c r="H59" s="54"/>
      <c r="I59" s="92"/>
      <c r="J59" s="93"/>
      <c r="K59" s="128"/>
      <c r="L59" s="117"/>
      <c r="M59" s="121"/>
      <c r="N59" s="119"/>
      <c r="O59" s="8"/>
    </row>
    <row r="60" spans="1:15" x14ac:dyDescent="0.2">
      <c r="A60" s="106"/>
      <c r="B60" s="47" t="s">
        <v>10</v>
      </c>
      <c r="C60" s="52"/>
      <c r="D60" s="53"/>
      <c r="E60" s="64"/>
      <c r="F60" s="94"/>
      <c r="G60" s="96"/>
      <c r="H60" s="54"/>
      <c r="I60" s="91" t="str">
        <f>IF(C60="","",MAX(IF(C60="","",IF(C61-C60&lt;=0.208333,0,IF(C61-C60&lt;=0.5,Zoznamy!$F$3,IF(C61-C60&lt;=0.75,Zoznamy!$F$4,Zoznamy!$F$5))))+IF(G60="Yes - breakfast",-0.25*Zoznamy!$F$5,IF(G60="Yes - lunch",-0.4*Zoznamy!$F$5,IF(G60="Yes - dinner",-0.35*Zoznamy!$F$5,IF(G60="Yes - breakfast and lunch",-0.65*Zoznamy!$F$5,IF(G60="Yes - breakfast and dinner",-0.6*Zoznamy!$F$5,IF(G60="Yes - lunch and dinner",-0.75*Zoznamy!$F$5,IF(G60="Yes - breakfast, lunch and dinner",-1*Zoznamy!$F$5,0))))))),0))</f>
        <v/>
      </c>
      <c r="J60" s="92" t="str">
        <f t="shared" ref="J60" si="46">IF(F60="","",IF(F60="Private vehicle",(H60+H61)*0.265,IF(F60="Private motorcycle",(H60+H61)*0.075,IF(F60="Company vehicle","",IF(F60="Compay motorcycle","",IF(F60="Bus","",IF(F60="Train","","")))))))</f>
        <v/>
      </c>
      <c r="K60" s="127" t="str">
        <f>IF(F60="Private vehicle",IF($M$2&lt;&gt;"",(VLOOKUP(VLOOKUP(A60,Zoznamy!I:J,2,0),Average_fuel_price!A:G,IF($M$2=Zoznamy!$C$2,3,IF($M$2=Zoznamy!$C$3,4,IF($M$2=Zoznamy!$C$4,5,IF($M$2=Zoznamy!$C$5,6,IF($M$2=Zoznamy!$C$6,7))))),0)),""),IF(F60="Private motorcycle",IF($M$2&lt;&gt;"",(VLOOKUP(VLOOKUP(A60,Zoznamy!I:J,2,0),Average_fuel_price!A:G,IF($M$2=Zoznamy!$C$2,3,IF($M$2=Zoznamy!$C$3,4,IF($M$2=Zoznamy!$C$4,5,IF($M$2=Zoznamy!$C$5,6,IF($M$2=Zoznamy!$C$6,7))))),0)),""),""))</f>
        <v/>
      </c>
      <c r="L60" s="116" t="str">
        <f t="shared" ref="L60" si="47">IF($M$2="","",IF(F60="","",IF(F60="Private vehicle",(H60+H61)/100*$M$4*K60,IF(F60="Private motorcycle",(H60+H61)/100*$M$4*K60,""))))</f>
        <v/>
      </c>
      <c r="M60" s="120"/>
      <c r="N60" s="118"/>
      <c r="O60" s="8"/>
    </row>
    <row r="61" spans="1:15" x14ac:dyDescent="0.2">
      <c r="A61" s="106"/>
      <c r="B61" s="51" t="s">
        <v>11</v>
      </c>
      <c r="C61" s="52"/>
      <c r="D61" s="53"/>
      <c r="E61" s="65"/>
      <c r="F61" s="95"/>
      <c r="G61" s="97"/>
      <c r="H61" s="54"/>
      <c r="I61" s="92"/>
      <c r="J61" s="93"/>
      <c r="K61" s="128"/>
      <c r="L61" s="117"/>
      <c r="M61" s="121"/>
      <c r="N61" s="119"/>
      <c r="O61" s="8"/>
    </row>
    <row r="62" spans="1:15" x14ac:dyDescent="0.2">
      <c r="A62" s="106"/>
      <c r="B62" s="47" t="s">
        <v>10</v>
      </c>
      <c r="C62" s="52"/>
      <c r="D62" s="53"/>
      <c r="E62" s="64"/>
      <c r="F62" s="94"/>
      <c r="G62" s="96"/>
      <c r="H62" s="54"/>
      <c r="I62" s="91" t="str">
        <f>IF(C62="","",MAX(IF(C62="","",IF(C63-C62&lt;=0.208333,0,IF(C63-C62&lt;=0.5,Zoznamy!$F$3,IF(C63-C62&lt;=0.75,Zoznamy!$F$4,Zoznamy!$F$5))))+IF(G62="Yes - breakfast",-0.25*Zoznamy!$F$5,IF(G62="Yes - lunch",-0.4*Zoznamy!$F$5,IF(G62="Yes - dinner",-0.35*Zoznamy!$F$5,IF(G62="Yes - breakfast and lunch",-0.65*Zoznamy!$F$5,IF(G62="Yes - breakfast and dinner",-0.6*Zoznamy!$F$5,IF(G62="Yes - lunch and dinner",-0.75*Zoznamy!$F$5,IF(G62="Yes - breakfast, lunch and dinner",-1*Zoznamy!$F$5,0))))))),0))</f>
        <v/>
      </c>
      <c r="J62" s="92" t="str">
        <f t="shared" ref="J62" si="48">IF(F62="","",IF(F62="Private vehicle",(H62+H63)*0.265,IF(F62="Private motorcycle",(H62+H63)*0.075,IF(F62="Company vehicle","",IF(F62="Compay motorcycle","",IF(F62="Bus","",IF(F62="Train","","")))))))</f>
        <v/>
      </c>
      <c r="K62" s="127" t="str">
        <f>IF(F62="Private vehicle",IF($M$2&lt;&gt;"",(VLOOKUP(VLOOKUP(A62,Zoznamy!I:J,2,0),Average_fuel_price!A:G,IF($M$2=Zoznamy!$C$2,3,IF($M$2=Zoznamy!$C$3,4,IF($M$2=Zoznamy!$C$4,5,IF($M$2=Zoznamy!$C$5,6,IF($M$2=Zoznamy!$C$6,7))))),0)),""),IF(F62="Private motorcycle",IF($M$2&lt;&gt;"",(VLOOKUP(VLOOKUP(A62,Zoznamy!I:J,2,0),Average_fuel_price!A:G,IF($M$2=Zoznamy!$C$2,3,IF($M$2=Zoznamy!$C$3,4,IF($M$2=Zoznamy!$C$4,5,IF($M$2=Zoznamy!$C$5,6,IF($M$2=Zoznamy!$C$6,7))))),0)),""),""))</f>
        <v/>
      </c>
      <c r="L62" s="116" t="str">
        <f t="shared" ref="L62" si="49">IF($M$2="","",IF(F62="","",IF(F62="Private vehicle",(H62+H63)/100*$M$4*K62,IF(F62="Private motorcycle",(H62+H63)/100*$M$4*K62,""))))</f>
        <v/>
      </c>
      <c r="M62" s="120"/>
      <c r="N62" s="118"/>
      <c r="O62" s="8"/>
    </row>
    <row r="63" spans="1:15" x14ac:dyDescent="0.2">
      <c r="A63" s="106"/>
      <c r="B63" s="51" t="s">
        <v>11</v>
      </c>
      <c r="C63" s="52"/>
      <c r="D63" s="53"/>
      <c r="E63" s="65"/>
      <c r="F63" s="95"/>
      <c r="G63" s="97"/>
      <c r="H63" s="54"/>
      <c r="I63" s="92"/>
      <c r="J63" s="93"/>
      <c r="K63" s="128"/>
      <c r="L63" s="117"/>
      <c r="M63" s="121"/>
      <c r="N63" s="119"/>
      <c r="O63" s="8"/>
    </row>
    <row r="64" spans="1:15" x14ac:dyDescent="0.2">
      <c r="A64" s="106"/>
      <c r="B64" s="47" t="s">
        <v>10</v>
      </c>
      <c r="C64" s="52"/>
      <c r="D64" s="53"/>
      <c r="E64" s="64"/>
      <c r="F64" s="94"/>
      <c r="G64" s="96"/>
      <c r="H64" s="54"/>
      <c r="I64" s="91" t="str">
        <f>IF(C64="","",MAX(IF(C64="","",IF(C65-C64&lt;=0.208333,0,IF(C65-C64&lt;=0.5,Zoznamy!$F$3,IF(C65-C64&lt;=0.75,Zoznamy!$F$4,Zoznamy!$F$5))))+IF(G64="Yes - breakfast",-0.25*Zoznamy!$F$5,IF(G64="Yes - lunch",-0.4*Zoznamy!$F$5,IF(G64="Yes - dinner",-0.35*Zoznamy!$F$5,IF(G64="Yes - breakfast and lunch",-0.65*Zoznamy!$F$5,IF(G64="Yes - breakfast and dinner",-0.6*Zoznamy!$F$5,IF(G64="Yes - lunch and dinner",-0.75*Zoznamy!$F$5,IF(G64="Yes - breakfast, lunch and dinner",-1*Zoznamy!$F$5,0))))))),0))</f>
        <v/>
      </c>
      <c r="J64" s="92" t="str">
        <f t="shared" ref="J64" si="50">IF(F64="","",IF(F64="Private vehicle",(H64+H65)*0.265,IF(F64="Private motorcycle",(H64+H65)*0.075,IF(F64="Company vehicle","",IF(F64="Compay motorcycle","",IF(F64="Bus","",IF(F64="Train","","")))))))</f>
        <v/>
      </c>
      <c r="K64" s="127" t="str">
        <f>IF(F64="Private vehicle",IF($M$2&lt;&gt;"",(VLOOKUP(VLOOKUP(A64,Zoznamy!I:J,2,0),Average_fuel_price!A:G,IF($M$2=Zoznamy!$C$2,3,IF($M$2=Zoznamy!$C$3,4,IF($M$2=Zoznamy!$C$4,5,IF($M$2=Zoznamy!$C$5,6,IF($M$2=Zoznamy!$C$6,7))))),0)),""),IF(F64="Private motorcycle",IF($M$2&lt;&gt;"",(VLOOKUP(VLOOKUP(A64,Zoznamy!I:J,2,0),Average_fuel_price!A:G,IF($M$2=Zoznamy!$C$2,3,IF($M$2=Zoznamy!$C$3,4,IF($M$2=Zoznamy!$C$4,5,IF($M$2=Zoznamy!$C$5,6,IF($M$2=Zoznamy!$C$6,7))))),0)),""),""))</f>
        <v/>
      </c>
      <c r="L64" s="116" t="str">
        <f t="shared" ref="L64" si="51">IF($M$2="","",IF(F64="","",IF(F64="Private vehicle",(H64+H65)/100*$M$4*K64,IF(F64="Private motorcycle",(H64+H65)/100*$M$4*K64,""))))</f>
        <v/>
      </c>
      <c r="M64" s="120"/>
      <c r="N64" s="118"/>
      <c r="O64" s="8"/>
    </row>
    <row r="65" spans="1:15" x14ac:dyDescent="0.2">
      <c r="A65" s="106"/>
      <c r="B65" s="51" t="s">
        <v>11</v>
      </c>
      <c r="C65" s="52"/>
      <c r="D65" s="53"/>
      <c r="E65" s="65"/>
      <c r="F65" s="95"/>
      <c r="G65" s="97"/>
      <c r="H65" s="54"/>
      <c r="I65" s="92"/>
      <c r="J65" s="93"/>
      <c r="K65" s="128"/>
      <c r="L65" s="117"/>
      <c r="M65" s="121"/>
      <c r="N65" s="119"/>
      <c r="O65" s="8"/>
    </row>
    <row r="66" spans="1:15" x14ac:dyDescent="0.2">
      <c r="A66" s="106"/>
      <c r="B66" s="47" t="s">
        <v>10</v>
      </c>
      <c r="C66" s="52"/>
      <c r="D66" s="53"/>
      <c r="E66" s="64"/>
      <c r="F66" s="94"/>
      <c r="G66" s="96"/>
      <c r="H66" s="54"/>
      <c r="I66" s="91" t="str">
        <f>IF(C66="","",MAX(IF(C66="","",IF(C67-C66&lt;=0.208333,0,IF(C67-C66&lt;=0.5,Zoznamy!$F$3,IF(C67-C66&lt;=0.75,Zoznamy!$F$4,Zoznamy!$F$5))))+IF(G66="Yes - breakfast",-0.25*Zoznamy!$F$5,IF(G66="Yes - lunch",-0.4*Zoznamy!$F$5,IF(G66="Yes - dinner",-0.35*Zoznamy!$F$5,IF(G66="Yes - breakfast and lunch",-0.65*Zoznamy!$F$5,IF(G66="Yes - breakfast and dinner",-0.6*Zoznamy!$F$5,IF(G66="Yes - lunch and dinner",-0.75*Zoznamy!$F$5,IF(G66="Yes - breakfast, lunch and dinner",-1*Zoznamy!$F$5,0))))))),0))</f>
        <v/>
      </c>
      <c r="J66" s="92" t="str">
        <f t="shared" ref="J66" si="52">IF(F66="","",IF(F66="Private vehicle",(H66+H67)*0.265,IF(F66="Private motorcycle",(H66+H67)*0.075,IF(F66="Company vehicle","",IF(F66="Compay motorcycle","",IF(F66="Bus","",IF(F66="Train","","")))))))</f>
        <v/>
      </c>
      <c r="K66" s="127" t="str">
        <f>IF(F66="Private vehicle",IF($M$2&lt;&gt;"",(VLOOKUP(VLOOKUP(A66,Zoznamy!I:J,2,0),Average_fuel_price!A:G,IF($M$2=Zoznamy!$C$2,3,IF($M$2=Zoznamy!$C$3,4,IF($M$2=Zoznamy!$C$4,5,IF($M$2=Zoznamy!$C$5,6,IF($M$2=Zoznamy!$C$6,7))))),0)),""),IF(F66="Private motorcycle",IF($M$2&lt;&gt;"",(VLOOKUP(VLOOKUP(A66,Zoznamy!I:J,2,0),Average_fuel_price!A:G,IF($M$2=Zoznamy!$C$2,3,IF($M$2=Zoznamy!$C$3,4,IF($M$2=Zoznamy!$C$4,5,IF($M$2=Zoznamy!$C$5,6,IF($M$2=Zoznamy!$C$6,7))))),0)),""),""))</f>
        <v/>
      </c>
      <c r="L66" s="116" t="str">
        <f t="shared" ref="L66" si="53">IF($M$2="","",IF(F66="","",IF(F66="Private vehicle",(H66+H67)/100*$M$4*K66,IF(F66="Private motorcycle",(H66+H67)/100*$M$4*K66,""))))</f>
        <v/>
      </c>
      <c r="M66" s="120"/>
      <c r="N66" s="118"/>
      <c r="O66" s="8"/>
    </row>
    <row r="67" spans="1:15" x14ac:dyDescent="0.2">
      <c r="A67" s="106"/>
      <c r="B67" s="51" t="s">
        <v>11</v>
      </c>
      <c r="C67" s="52"/>
      <c r="D67" s="53"/>
      <c r="E67" s="65"/>
      <c r="F67" s="95"/>
      <c r="G67" s="97"/>
      <c r="H67" s="54"/>
      <c r="I67" s="92"/>
      <c r="J67" s="93"/>
      <c r="K67" s="128"/>
      <c r="L67" s="117"/>
      <c r="M67" s="121"/>
      <c r="N67" s="119"/>
      <c r="O67" s="8"/>
    </row>
    <row r="68" spans="1:15" x14ac:dyDescent="0.2">
      <c r="A68" s="106"/>
      <c r="B68" s="47" t="s">
        <v>10</v>
      </c>
      <c r="C68" s="52"/>
      <c r="D68" s="53"/>
      <c r="E68" s="64"/>
      <c r="F68" s="94"/>
      <c r="G68" s="96"/>
      <c r="H68" s="54"/>
      <c r="I68" s="91" t="str">
        <f>IF(C68="","",MAX(IF(C68="","",IF(C69-C68&lt;=0.208333,0,IF(C69-C68&lt;=0.5,Zoznamy!$F$3,IF(C69-C68&lt;=0.75,Zoznamy!$F$4,Zoznamy!$F$5))))+IF(G68="Yes - breakfast",-0.25*Zoznamy!$F$5,IF(G68="Yes - lunch",-0.4*Zoznamy!$F$5,IF(G68="Yes - dinner",-0.35*Zoznamy!$F$5,IF(G68="Yes - breakfast and lunch",-0.65*Zoznamy!$F$5,IF(G68="Yes - breakfast and dinner",-0.6*Zoznamy!$F$5,IF(G68="Yes - lunch and dinner",-0.75*Zoznamy!$F$5,IF(G68="Yes - breakfast, lunch and dinner",-1*Zoznamy!$F$5,0))))))),0))</f>
        <v/>
      </c>
      <c r="J68" s="92" t="str">
        <f t="shared" ref="J68" si="54">IF(F68="","",IF(F68="Private vehicle",(H68+H69)*0.265,IF(F68="Private motorcycle",(H68+H69)*0.075,IF(F68="Company vehicle","",IF(F68="Compay motorcycle","",IF(F68="Bus","",IF(F68="Train","","")))))))</f>
        <v/>
      </c>
      <c r="K68" s="127" t="str">
        <f>IF(F68="Private vehicle",IF($M$2&lt;&gt;"",(VLOOKUP(VLOOKUP(A68,Zoznamy!I:J,2,0),Average_fuel_price!A:G,IF($M$2=Zoznamy!$C$2,3,IF($M$2=Zoznamy!$C$3,4,IF($M$2=Zoznamy!$C$4,5,IF($M$2=Zoznamy!$C$5,6,IF($M$2=Zoznamy!$C$6,7))))),0)),""),IF(F68="Private motorcycle",IF($M$2&lt;&gt;"",(VLOOKUP(VLOOKUP(A68,Zoznamy!I:J,2,0),Average_fuel_price!A:G,IF($M$2=Zoznamy!$C$2,3,IF($M$2=Zoznamy!$C$3,4,IF($M$2=Zoznamy!$C$4,5,IF($M$2=Zoznamy!$C$5,6,IF($M$2=Zoznamy!$C$6,7))))),0)),""),""))</f>
        <v/>
      </c>
      <c r="L68" s="116" t="str">
        <f t="shared" ref="L68" si="55">IF($M$2="","",IF(F68="","",IF(F68="Private vehicle",(H68+H69)/100*$M$4*K68,IF(F68="Private motorcycle",(H68+H69)/100*$M$4*K68,""))))</f>
        <v/>
      </c>
      <c r="M68" s="120"/>
      <c r="N68" s="118"/>
      <c r="O68" s="8"/>
    </row>
    <row r="69" spans="1:15" x14ac:dyDescent="0.2">
      <c r="A69" s="106"/>
      <c r="B69" s="51" t="s">
        <v>11</v>
      </c>
      <c r="C69" s="52"/>
      <c r="D69" s="53"/>
      <c r="E69" s="65"/>
      <c r="F69" s="95"/>
      <c r="G69" s="97"/>
      <c r="H69" s="54"/>
      <c r="I69" s="92"/>
      <c r="J69" s="93"/>
      <c r="K69" s="128"/>
      <c r="L69" s="117"/>
      <c r="M69" s="121"/>
      <c r="N69" s="119"/>
      <c r="O69" s="8"/>
    </row>
    <row r="70" spans="1:15" x14ac:dyDescent="0.2">
      <c r="A70" s="106"/>
      <c r="B70" s="47" t="s">
        <v>10</v>
      </c>
      <c r="C70" s="52"/>
      <c r="D70" s="53"/>
      <c r="E70" s="64"/>
      <c r="F70" s="94"/>
      <c r="G70" s="96"/>
      <c r="H70" s="54"/>
      <c r="I70" s="91" t="str">
        <f>IF(C70="","",MAX(IF(C70="","",IF(C71-C70&lt;=0.208333,0,IF(C71-C70&lt;=0.5,Zoznamy!$F$3,IF(C71-C70&lt;=0.75,Zoznamy!$F$4,Zoznamy!$F$5))))+IF(G70="Yes - breakfast",-0.25*Zoznamy!$F$5,IF(G70="Yes - lunch",-0.4*Zoznamy!$F$5,IF(G70="Yes - dinner",-0.35*Zoznamy!$F$5,IF(G70="Yes - breakfast and lunch",-0.65*Zoznamy!$F$5,IF(G70="Yes - breakfast and dinner",-0.6*Zoznamy!$F$5,IF(G70="Yes - lunch and dinner",-0.75*Zoznamy!$F$5,IF(G70="Yes - breakfast, lunch and dinner",-1*Zoznamy!$F$5,0))))))),0))</f>
        <v/>
      </c>
      <c r="J70" s="92" t="str">
        <f t="shared" ref="J70" si="56">IF(F70="","",IF(F70="Private vehicle",(H70+H71)*0.265,IF(F70="Private motorcycle",(H70+H71)*0.075,IF(F70="Company vehicle","",IF(F70="Compay motorcycle","",IF(F70="Bus","",IF(F70="Train","","")))))))</f>
        <v/>
      </c>
      <c r="K70" s="127" t="str">
        <f>IF(F70="Private vehicle",IF($M$2&lt;&gt;"",(VLOOKUP(VLOOKUP(A70,Zoznamy!I:J,2,0),Average_fuel_price!A:G,IF($M$2=Zoznamy!$C$2,3,IF($M$2=Zoznamy!$C$3,4,IF($M$2=Zoznamy!$C$4,5,IF($M$2=Zoznamy!$C$5,6,IF($M$2=Zoznamy!$C$6,7))))),0)),""),IF(F70="Private motorcycle",IF($M$2&lt;&gt;"",(VLOOKUP(VLOOKUP(A70,Zoznamy!I:J,2,0),Average_fuel_price!A:G,IF($M$2=Zoznamy!$C$2,3,IF($M$2=Zoznamy!$C$3,4,IF($M$2=Zoznamy!$C$4,5,IF($M$2=Zoznamy!$C$5,6,IF($M$2=Zoznamy!$C$6,7))))),0)),""),""))</f>
        <v/>
      </c>
      <c r="L70" s="116" t="str">
        <f t="shared" ref="L70" si="57">IF($M$2="","",IF(F70="","",IF(F70="Private vehicle",(H70+H71)/100*$M$4*K70,IF(F70="Private motorcycle",(H70+H71)/100*$M$4*K70,""))))</f>
        <v/>
      </c>
      <c r="M70" s="120"/>
      <c r="N70" s="118"/>
      <c r="O70" s="8"/>
    </row>
    <row r="71" spans="1:15" x14ac:dyDescent="0.2">
      <c r="A71" s="106"/>
      <c r="B71" s="51" t="s">
        <v>11</v>
      </c>
      <c r="C71" s="52"/>
      <c r="D71" s="53"/>
      <c r="E71" s="65"/>
      <c r="F71" s="95"/>
      <c r="G71" s="97"/>
      <c r="H71" s="54"/>
      <c r="I71" s="92"/>
      <c r="J71" s="93"/>
      <c r="K71" s="128"/>
      <c r="L71" s="117"/>
      <c r="M71" s="121"/>
      <c r="N71" s="119"/>
      <c r="O71" s="8"/>
    </row>
    <row r="72" spans="1:15" x14ac:dyDescent="0.2">
      <c r="A72" s="106"/>
      <c r="B72" s="47" t="s">
        <v>10</v>
      </c>
      <c r="C72" s="52"/>
      <c r="D72" s="53"/>
      <c r="E72" s="64"/>
      <c r="F72" s="94"/>
      <c r="G72" s="98"/>
      <c r="H72" s="54"/>
      <c r="I72" s="91" t="str">
        <f>IF(C72="","",MAX(IF(C72="","",IF(C73-C72&lt;=0.208333,0,IF(C73-C72&lt;=0.5,Zoznamy!$F$3,IF(C73-C72&lt;=0.75,Zoznamy!$F$4,Zoznamy!$F$5))))+IF(G72="Yes - breakfast",-0.25*Zoznamy!$F$5,IF(G72="Yes - lunch",-0.4*Zoznamy!$F$5,IF(G72="Yes - dinner",-0.35*Zoznamy!$F$5,IF(G72="Yes - breakfast and lunch",-0.65*Zoznamy!$F$5,IF(G72="Yes - breakfast and dinner",-0.6*Zoznamy!$F$5,IF(G72="Yes - lunch and dinner",-0.75*Zoznamy!$F$5,IF(G72="Yes - breakfast, lunch and dinner",-1*Zoznamy!$F$5,0))))))),0))</f>
        <v/>
      </c>
      <c r="J72" s="92" t="str">
        <f t="shared" ref="J72" si="58">IF(F72="","",IF(F72="Private vehicle",(H72+H73)*0.265,IF(F72="Private motorcycle",(H72+H73)*0.075,IF(F72="Company vehicle","",IF(F72="Compay motorcycle","",IF(F72="Bus","",IF(F72="Train","","")))))))</f>
        <v/>
      </c>
      <c r="K72" s="127" t="str">
        <f>IF(F72="Private vehicle",IF($M$2&lt;&gt;"",(VLOOKUP(VLOOKUP(A72,Zoznamy!I:J,2,0),Average_fuel_price!A:G,IF($M$2=Zoznamy!$C$2,3,IF($M$2=Zoznamy!$C$3,4,IF($M$2=Zoznamy!$C$4,5,IF($M$2=Zoznamy!$C$5,6,IF($M$2=Zoznamy!$C$6,7))))),0)),""),IF(F72="Private motorcycle",IF($M$2&lt;&gt;"",(VLOOKUP(VLOOKUP(A72,Zoznamy!I:J,2,0),Average_fuel_price!A:G,IF($M$2=Zoznamy!$C$2,3,IF($M$2=Zoznamy!$C$3,4,IF($M$2=Zoznamy!$C$4,5,IF($M$2=Zoznamy!$C$5,6,IF($M$2=Zoznamy!$C$6,7))))),0)),""),""))</f>
        <v/>
      </c>
      <c r="L72" s="116" t="str">
        <f t="shared" ref="L72" si="59">IF($M$2="","",IF(F72="","",IF(F72="Private vehicle",(H72+H73)/100*$M$4*K72,IF(F72="Private motorcycle",(H72+H73)/100*$M$4*K72,""))))</f>
        <v/>
      </c>
      <c r="M72" s="120"/>
      <c r="N72" s="118"/>
      <c r="O72" s="8"/>
    </row>
    <row r="73" spans="1:15" ht="13.5" thickBot="1" x14ac:dyDescent="0.25">
      <c r="A73" s="106"/>
      <c r="B73" s="51" t="s">
        <v>11</v>
      </c>
      <c r="C73" s="52"/>
      <c r="D73" s="53"/>
      <c r="E73" s="65"/>
      <c r="F73" s="95"/>
      <c r="G73" s="98"/>
      <c r="H73" s="54"/>
      <c r="I73" s="126"/>
      <c r="J73" s="93"/>
      <c r="K73" s="128"/>
      <c r="L73" s="117"/>
      <c r="M73" s="124"/>
      <c r="N73" s="125"/>
      <c r="O73" s="8"/>
    </row>
    <row r="74" spans="1:15" x14ac:dyDescent="0.2">
      <c r="A74" s="9"/>
      <c r="B74" s="8"/>
      <c r="C74" s="10"/>
      <c r="D74" s="10"/>
      <c r="E74" s="10"/>
      <c r="F74" s="10"/>
      <c r="G74" s="81"/>
      <c r="H74" s="74" t="s">
        <v>59</v>
      </c>
      <c r="I74" s="122">
        <f t="shared" ref="I74" si="60">SUM(I12:I73)</f>
        <v>0</v>
      </c>
      <c r="J74" s="122">
        <f t="shared" ref="J74:L74" si="61">SUM(J12:J73)</f>
        <v>0</v>
      </c>
      <c r="K74" s="122"/>
      <c r="L74" s="122">
        <f t="shared" si="61"/>
        <v>0</v>
      </c>
      <c r="M74" s="122">
        <f>SUM(M12:M73)</f>
        <v>0</v>
      </c>
      <c r="N74" s="122">
        <f>SUM(N12:N73)</f>
        <v>0</v>
      </c>
      <c r="O74" s="8"/>
    </row>
    <row r="75" spans="1:15" ht="13.5" thickBot="1" x14ac:dyDescent="0.25">
      <c r="A75" s="27" t="s">
        <v>64</v>
      </c>
      <c r="B75" s="8"/>
      <c r="C75" s="10"/>
      <c r="D75" s="10"/>
      <c r="E75" s="10"/>
      <c r="F75" s="10"/>
      <c r="G75" s="81"/>
      <c r="H75" s="74"/>
      <c r="I75" s="123"/>
      <c r="J75" s="123"/>
      <c r="K75" s="123"/>
      <c r="L75" s="123"/>
      <c r="M75" s="123"/>
      <c r="N75" s="123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75" t="s">
        <v>63</v>
      </c>
      <c r="I76" s="75"/>
      <c r="J76" s="75"/>
      <c r="K76" s="75"/>
      <c r="L76" s="18"/>
      <c r="M76" s="82"/>
      <c r="N76" s="83"/>
      <c r="O76" s="8"/>
    </row>
    <row r="77" spans="1:15" ht="13.5" thickBot="1" x14ac:dyDescent="0.25">
      <c r="A77" s="61" t="s">
        <v>60</v>
      </c>
      <c r="B77" s="62"/>
      <c r="C77" s="63"/>
      <c r="D77" s="61" t="s">
        <v>61</v>
      </c>
      <c r="E77" s="62"/>
      <c r="F77" s="63"/>
      <c r="G77" s="31"/>
      <c r="H77" s="75"/>
      <c r="I77" s="75"/>
      <c r="J77" s="75"/>
      <c r="K77" s="75"/>
      <c r="L77" s="18"/>
      <c r="M77" s="84"/>
      <c r="N77" s="85"/>
      <c r="O77" s="8"/>
    </row>
    <row r="78" spans="1:15" ht="13.5" thickBot="1" x14ac:dyDescent="0.25">
      <c r="A78" s="55"/>
      <c r="B78" s="56"/>
      <c r="C78" s="57"/>
      <c r="D78" s="55"/>
      <c r="E78" s="56"/>
      <c r="F78" s="57"/>
      <c r="N78" s="28"/>
      <c r="O78" s="8"/>
    </row>
    <row r="79" spans="1:15" x14ac:dyDescent="0.2">
      <c r="A79" s="55"/>
      <c r="B79" s="56"/>
      <c r="C79" s="57"/>
      <c r="D79" s="55"/>
      <c r="E79" s="56"/>
      <c r="F79" s="57"/>
      <c r="G79" s="29"/>
      <c r="H79" s="46" t="s">
        <v>62</v>
      </c>
      <c r="I79" s="18"/>
      <c r="J79" s="18"/>
      <c r="K79" s="18"/>
      <c r="L79" s="18"/>
      <c r="M79" s="70">
        <f>I74+J74+L74+M74+N74-M76</f>
        <v>0</v>
      </c>
      <c r="N79" s="71"/>
      <c r="O79" s="8"/>
    </row>
    <row r="80" spans="1:15" ht="13.5" thickBot="1" x14ac:dyDescent="0.25">
      <c r="A80" s="58"/>
      <c r="B80" s="59"/>
      <c r="C80" s="60"/>
      <c r="D80" s="58"/>
      <c r="E80" s="59"/>
      <c r="F80" s="60"/>
      <c r="G80" s="30"/>
      <c r="H80" s="30"/>
      <c r="I80" s="14"/>
      <c r="J80" s="14"/>
      <c r="K80" s="14"/>
      <c r="L80" s="14"/>
      <c r="M80" s="72"/>
      <c r="N80" s="73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W4xmcrEVVAnUmOy0I5BThC11wt6tllP/bgiwqrA0eT/U+vCz4ir8TwYXN/Gwqp+2qk9ZZeKIz8bOFn7WVP2kEQ==" saltValue="9tO/+g1lKF/rcjPbrXYmSQ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76"/>
  <sheetViews>
    <sheetView tabSelected="1" workbookViewId="0">
      <pane ySplit="2" topLeftCell="A3" activePane="bottomLeft" state="frozen"/>
      <selection pane="bottomLeft" sqref="A1:A1048576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9" width="8.85546875" style="5"/>
    <col min="10" max="11" width="10.140625" style="5" bestFit="1" customWidth="1"/>
    <col min="12" max="16384" width="8.85546875" style="5"/>
  </cols>
  <sheetData>
    <row r="1" spans="1:7" ht="13.5" customHeight="1" thickBot="1" x14ac:dyDescent="0.25">
      <c r="B1" s="131" t="s">
        <v>70</v>
      </c>
      <c r="C1" s="132"/>
      <c r="D1" s="132"/>
      <c r="E1" s="132"/>
      <c r="F1" s="132"/>
      <c r="G1" s="132"/>
    </row>
    <row r="2" spans="1:7" ht="26.25" thickBot="1" x14ac:dyDescent="0.25">
      <c r="B2" s="6" t="s">
        <v>5</v>
      </c>
      <c r="C2" s="7" t="s">
        <v>6</v>
      </c>
      <c r="D2" s="7" t="s">
        <v>7</v>
      </c>
      <c r="E2" s="45" t="s">
        <v>1</v>
      </c>
      <c r="F2" s="7" t="s">
        <v>8</v>
      </c>
      <c r="G2" s="7" t="s">
        <v>2</v>
      </c>
    </row>
    <row r="3" spans="1:7" ht="13.5" thickBot="1" x14ac:dyDescent="0.25">
      <c r="A3" s="5">
        <v>227</v>
      </c>
      <c r="B3" s="4" t="s">
        <v>66</v>
      </c>
      <c r="C3" s="4">
        <v>1.66</v>
      </c>
      <c r="D3" s="4">
        <v>1.8759999999999999</v>
      </c>
      <c r="E3" s="4">
        <v>0.69799999999999995</v>
      </c>
      <c r="F3" s="4">
        <v>1.5409999999999999</v>
      </c>
      <c r="G3" s="4">
        <v>1.601</v>
      </c>
    </row>
    <row r="4" spans="1:7" ht="13.5" thickBot="1" x14ac:dyDescent="0.25">
      <c r="A4" s="5">
        <v>228</v>
      </c>
      <c r="B4" s="4" t="s">
        <v>67</v>
      </c>
      <c r="C4" s="4">
        <v>1.631</v>
      </c>
      <c r="D4" s="4">
        <v>1.8460000000000001</v>
      </c>
      <c r="E4" s="4">
        <v>0.69499999999999995</v>
      </c>
      <c r="F4" s="4">
        <v>1.516</v>
      </c>
      <c r="G4" s="4">
        <v>1.601</v>
      </c>
    </row>
    <row r="5" spans="1:7" ht="13.5" thickBot="1" x14ac:dyDescent="0.25">
      <c r="A5" s="5">
        <v>229</v>
      </c>
      <c r="B5" s="4" t="s">
        <v>68</v>
      </c>
      <c r="C5" s="4">
        <v>1.6220000000000001</v>
      </c>
      <c r="D5" s="4">
        <v>1.8360000000000001</v>
      </c>
      <c r="E5" s="4">
        <v>0.69399999999999995</v>
      </c>
      <c r="F5" s="4">
        <v>1.5069999999999999</v>
      </c>
      <c r="G5" s="4">
        <v>1.6</v>
      </c>
    </row>
    <row r="6" spans="1:7" ht="13.5" thickBot="1" x14ac:dyDescent="0.25">
      <c r="A6" s="5">
        <v>230</v>
      </c>
      <c r="B6" s="4" t="s">
        <v>69</v>
      </c>
      <c r="C6" s="4">
        <v>1.62</v>
      </c>
      <c r="D6" s="4">
        <v>1.837</v>
      </c>
      <c r="E6" s="4">
        <v>0.69499999999999995</v>
      </c>
      <c r="F6" s="4">
        <v>1.5049999999999999</v>
      </c>
      <c r="G6" s="4">
        <v>1.601</v>
      </c>
    </row>
    <row r="7" spans="1:7" ht="13.5" thickBot="1" x14ac:dyDescent="0.25">
      <c r="A7" s="5">
        <v>231</v>
      </c>
      <c r="B7" s="4" t="s">
        <v>71</v>
      </c>
      <c r="C7" s="4">
        <v>1.61</v>
      </c>
      <c r="D7" s="4">
        <v>1.8280000000000001</v>
      </c>
      <c r="E7" s="4">
        <v>0.69499999999999995</v>
      </c>
      <c r="F7" s="4">
        <v>1.4970000000000001</v>
      </c>
      <c r="G7" s="4">
        <v>1.6</v>
      </c>
    </row>
    <row r="8" spans="1:7" ht="13.5" thickBot="1" x14ac:dyDescent="0.25">
      <c r="A8" s="5">
        <v>232</v>
      </c>
      <c r="B8" s="4" t="s">
        <v>72</v>
      </c>
      <c r="C8" s="4">
        <v>1.577</v>
      </c>
      <c r="D8" s="4">
        <v>1.79</v>
      </c>
      <c r="E8" s="4">
        <v>0.68</v>
      </c>
      <c r="F8" s="4">
        <v>1.472</v>
      </c>
      <c r="G8" s="4">
        <v>1.6</v>
      </c>
    </row>
    <row r="9" spans="1:7" ht="13.5" thickBot="1" x14ac:dyDescent="0.25">
      <c r="A9" s="5">
        <v>233</v>
      </c>
      <c r="B9" s="4" t="s">
        <v>73</v>
      </c>
      <c r="C9" s="4">
        <v>1.58</v>
      </c>
      <c r="D9" s="4">
        <v>1.788</v>
      </c>
      <c r="E9" s="4">
        <v>0.68300000000000005</v>
      </c>
      <c r="F9" s="4">
        <v>1.4770000000000001</v>
      </c>
      <c r="G9" s="4">
        <v>1.601</v>
      </c>
    </row>
    <row r="10" spans="1:7" ht="13.5" thickBot="1" x14ac:dyDescent="0.25">
      <c r="A10" s="5">
        <v>234</v>
      </c>
      <c r="B10" s="4" t="s">
        <v>74</v>
      </c>
      <c r="C10" s="4">
        <v>1.599</v>
      </c>
      <c r="D10" s="4">
        <v>1.8149999999999999</v>
      </c>
      <c r="E10" s="4">
        <v>0.68300000000000005</v>
      </c>
      <c r="F10" s="4">
        <v>1.5229999999999999</v>
      </c>
      <c r="G10" s="4">
        <v>1.601</v>
      </c>
    </row>
    <row r="11" spans="1:7" ht="13.5" thickBot="1" x14ac:dyDescent="0.25">
      <c r="A11" s="5">
        <v>235</v>
      </c>
      <c r="B11" s="4" t="s">
        <v>75</v>
      </c>
      <c r="C11" s="4">
        <v>1.6220000000000001</v>
      </c>
      <c r="D11" s="4">
        <v>1.83</v>
      </c>
      <c r="E11" s="4">
        <v>0.68400000000000005</v>
      </c>
      <c r="F11" s="4">
        <v>1.538</v>
      </c>
      <c r="G11" s="4">
        <v>1.601</v>
      </c>
    </row>
    <row r="12" spans="1:7" ht="13.5" thickBot="1" x14ac:dyDescent="0.25">
      <c r="A12" s="5">
        <v>236</v>
      </c>
      <c r="B12" s="4" t="s">
        <v>76</v>
      </c>
      <c r="C12" s="4">
        <v>1.6240000000000001</v>
      </c>
      <c r="D12" s="4">
        <v>1.825</v>
      </c>
      <c r="E12" s="4">
        <v>0.68600000000000005</v>
      </c>
      <c r="F12" s="4">
        <v>1.5409999999999999</v>
      </c>
      <c r="G12" s="4">
        <v>1.601</v>
      </c>
    </row>
    <row r="13" spans="1:7" ht="13.5" thickBot="1" x14ac:dyDescent="0.25">
      <c r="A13" s="5">
        <v>237</v>
      </c>
      <c r="B13" s="4" t="s">
        <v>77</v>
      </c>
      <c r="C13" s="4">
        <v>1.613</v>
      </c>
      <c r="D13" s="4">
        <v>1.821</v>
      </c>
      <c r="E13" s="4">
        <v>0.68700000000000006</v>
      </c>
      <c r="F13" s="4">
        <v>1.526</v>
      </c>
      <c r="G13" s="4">
        <v>1.601</v>
      </c>
    </row>
    <row r="14" spans="1:7" ht="13.5" thickBot="1" x14ac:dyDescent="0.25">
      <c r="A14" s="5">
        <v>238</v>
      </c>
      <c r="B14" s="4" t="s">
        <v>78</v>
      </c>
      <c r="C14" s="4">
        <v>1.597</v>
      </c>
      <c r="D14" s="4">
        <v>1.8180000000000001</v>
      </c>
      <c r="E14" s="4">
        <v>0.68799999999999994</v>
      </c>
      <c r="F14" s="4">
        <v>1.5089999999999999</v>
      </c>
      <c r="G14" s="4">
        <v>1.6020000000000001</v>
      </c>
    </row>
    <row r="15" spans="1:7" ht="13.5" thickBot="1" x14ac:dyDescent="0.25">
      <c r="A15" s="5">
        <v>239</v>
      </c>
      <c r="B15" s="4" t="s">
        <v>79</v>
      </c>
      <c r="C15" s="4">
        <v>1.5920000000000001</v>
      </c>
      <c r="D15" s="4">
        <v>1.8</v>
      </c>
      <c r="E15" s="4">
        <v>0.68899999999999995</v>
      </c>
      <c r="F15" s="4">
        <v>1.5049999999999999</v>
      </c>
      <c r="G15" s="4">
        <v>1.601</v>
      </c>
    </row>
    <row r="16" spans="1:7" ht="13.5" thickBot="1" x14ac:dyDescent="0.25">
      <c r="A16" s="5">
        <v>240</v>
      </c>
      <c r="B16" s="4" t="s">
        <v>80</v>
      </c>
      <c r="C16" s="4">
        <v>1.579</v>
      </c>
      <c r="D16" s="4">
        <v>1.7889999999999999</v>
      </c>
      <c r="E16" s="4">
        <v>0.68700000000000006</v>
      </c>
      <c r="F16" s="4">
        <v>1.484</v>
      </c>
      <c r="G16" s="4">
        <v>1.601</v>
      </c>
    </row>
    <row r="17" spans="1:7" ht="13.5" thickBot="1" x14ac:dyDescent="0.25">
      <c r="A17" s="5">
        <v>241</v>
      </c>
      <c r="B17" s="4" t="s">
        <v>81</v>
      </c>
      <c r="C17" s="4">
        <v>1.5720000000000001</v>
      </c>
      <c r="D17" s="4">
        <v>1.7809999999999999</v>
      </c>
      <c r="E17" s="4">
        <v>0.71299999999999997</v>
      </c>
      <c r="F17" s="4">
        <v>1.4770000000000001</v>
      </c>
      <c r="G17" s="4">
        <v>1.6020000000000001</v>
      </c>
    </row>
    <row r="18" spans="1:7" ht="13.5" thickBot="1" x14ac:dyDescent="0.25">
      <c r="A18" s="5">
        <v>242</v>
      </c>
      <c r="B18" s="4" t="s">
        <v>82</v>
      </c>
      <c r="C18" s="4">
        <v>1.5680000000000001</v>
      </c>
      <c r="D18" s="4">
        <v>1.778</v>
      </c>
      <c r="E18" s="4">
        <v>0.72</v>
      </c>
      <c r="F18" s="4">
        <v>1.474</v>
      </c>
      <c r="G18" s="4">
        <v>1.601</v>
      </c>
    </row>
    <row r="19" spans="1:7" ht="13.5" thickBot="1" x14ac:dyDescent="0.25">
      <c r="A19" s="5">
        <v>243</v>
      </c>
      <c r="B19" s="4" t="s">
        <v>83</v>
      </c>
      <c r="C19" s="4">
        <v>1.5489999999999999</v>
      </c>
      <c r="D19" s="4">
        <v>1.754</v>
      </c>
      <c r="E19" s="4">
        <v>0.71899999999999997</v>
      </c>
      <c r="F19" s="4">
        <v>1.4590000000000001</v>
      </c>
      <c r="G19" s="4">
        <v>1.6020000000000001</v>
      </c>
    </row>
    <row r="20" spans="1:7" ht="13.5" thickBot="1" x14ac:dyDescent="0.25">
      <c r="A20" s="5">
        <v>244</v>
      </c>
      <c r="B20" s="4" t="s">
        <v>84</v>
      </c>
      <c r="C20" s="4">
        <v>1.5289999999999999</v>
      </c>
      <c r="D20" s="4">
        <v>1.7370000000000001</v>
      </c>
      <c r="E20" s="4">
        <v>0.71899999999999997</v>
      </c>
      <c r="F20" s="4">
        <v>1.4430000000000001</v>
      </c>
      <c r="G20" s="4">
        <v>1.6020000000000001</v>
      </c>
    </row>
    <row r="21" spans="1:7" x14ac:dyDescent="0.2">
      <c r="A21" s="5">
        <v>245</v>
      </c>
    </row>
    <row r="22" spans="1:7" x14ac:dyDescent="0.2">
      <c r="A22" s="5">
        <v>246</v>
      </c>
    </row>
    <row r="23" spans="1:7" x14ac:dyDescent="0.2">
      <c r="A23" s="5">
        <v>247</v>
      </c>
    </row>
    <row r="24" spans="1:7" x14ac:dyDescent="0.2">
      <c r="A24" s="5">
        <v>248</v>
      </c>
    </row>
    <row r="25" spans="1:7" x14ac:dyDescent="0.2">
      <c r="A25" s="5">
        <v>249</v>
      </c>
    </row>
    <row r="26" spans="1:7" x14ac:dyDescent="0.2">
      <c r="A26" s="5">
        <v>250</v>
      </c>
    </row>
    <row r="27" spans="1:7" x14ac:dyDescent="0.2">
      <c r="A27" s="5">
        <v>251</v>
      </c>
    </row>
    <row r="28" spans="1:7" x14ac:dyDescent="0.2">
      <c r="A28" s="5">
        <v>252</v>
      </c>
    </row>
    <row r="29" spans="1:7" x14ac:dyDescent="0.2">
      <c r="A29" s="5">
        <v>253</v>
      </c>
    </row>
    <row r="30" spans="1:7" x14ac:dyDescent="0.2">
      <c r="A30" s="5">
        <v>254</v>
      </c>
    </row>
    <row r="31" spans="1:7" x14ac:dyDescent="0.2">
      <c r="A31" s="5">
        <v>255</v>
      </c>
    </row>
    <row r="32" spans="1:7" x14ac:dyDescent="0.2">
      <c r="A32" s="5">
        <v>256</v>
      </c>
    </row>
    <row r="33" spans="1:1" x14ac:dyDescent="0.2">
      <c r="A33" s="5">
        <v>257</v>
      </c>
    </row>
    <row r="34" spans="1:1" x14ac:dyDescent="0.2">
      <c r="A34" s="5">
        <v>258</v>
      </c>
    </row>
    <row r="35" spans="1:1" x14ac:dyDescent="0.2">
      <c r="A35" s="5">
        <v>259</v>
      </c>
    </row>
    <row r="36" spans="1:1" x14ac:dyDescent="0.2">
      <c r="A36" s="5">
        <v>260</v>
      </c>
    </row>
    <row r="37" spans="1:1" x14ac:dyDescent="0.2">
      <c r="A37" s="5">
        <v>261</v>
      </c>
    </row>
    <row r="38" spans="1:1" x14ac:dyDescent="0.2">
      <c r="A38" s="5">
        <v>262</v>
      </c>
    </row>
    <row r="39" spans="1:1" x14ac:dyDescent="0.2">
      <c r="A39" s="5">
        <v>263</v>
      </c>
    </row>
    <row r="40" spans="1:1" x14ac:dyDescent="0.2">
      <c r="A40" s="5">
        <v>264</v>
      </c>
    </row>
    <row r="41" spans="1:1" x14ac:dyDescent="0.2">
      <c r="A41" s="5">
        <v>265</v>
      </c>
    </row>
    <row r="42" spans="1:1" x14ac:dyDescent="0.2">
      <c r="A42" s="5">
        <v>266</v>
      </c>
    </row>
    <row r="43" spans="1:1" x14ac:dyDescent="0.2">
      <c r="A43" s="5">
        <v>267</v>
      </c>
    </row>
    <row r="44" spans="1:1" x14ac:dyDescent="0.2">
      <c r="A44" s="5">
        <v>268</v>
      </c>
    </row>
    <row r="45" spans="1:1" x14ac:dyDescent="0.2">
      <c r="A45" s="5">
        <v>269</v>
      </c>
    </row>
    <row r="46" spans="1:1" x14ac:dyDescent="0.2">
      <c r="A46" s="5">
        <v>270</v>
      </c>
    </row>
    <row r="47" spans="1:1" x14ac:dyDescent="0.2">
      <c r="A47" s="5">
        <v>271</v>
      </c>
    </row>
    <row r="48" spans="1:1" x14ac:dyDescent="0.2">
      <c r="A48" s="5">
        <v>272</v>
      </c>
    </row>
    <row r="49" spans="1:1" x14ac:dyDescent="0.2">
      <c r="A49" s="5">
        <v>273</v>
      </c>
    </row>
    <row r="50" spans="1:1" x14ac:dyDescent="0.2">
      <c r="A50" s="5">
        <v>274</v>
      </c>
    </row>
    <row r="51" spans="1:1" x14ac:dyDescent="0.2">
      <c r="A51" s="5">
        <v>275</v>
      </c>
    </row>
    <row r="52" spans="1:1" x14ac:dyDescent="0.2">
      <c r="A52" s="5">
        <v>276</v>
      </c>
    </row>
    <row r="53" spans="1:1" x14ac:dyDescent="0.2">
      <c r="A53" s="5">
        <v>277</v>
      </c>
    </row>
    <row r="54" spans="1:1" x14ac:dyDescent="0.2">
      <c r="A54" s="5">
        <v>278</v>
      </c>
    </row>
    <row r="55" spans="1:1" x14ac:dyDescent="0.2">
      <c r="A55" s="5">
        <v>279</v>
      </c>
    </row>
    <row r="56" spans="1:1" x14ac:dyDescent="0.2">
      <c r="A56" s="5">
        <v>280</v>
      </c>
    </row>
    <row r="57" spans="1:1" x14ac:dyDescent="0.2">
      <c r="A57" s="5">
        <v>281</v>
      </c>
    </row>
    <row r="58" spans="1:1" x14ac:dyDescent="0.2">
      <c r="A58" s="5">
        <v>282</v>
      </c>
    </row>
    <row r="59" spans="1:1" x14ac:dyDescent="0.2">
      <c r="A59" s="5">
        <v>283</v>
      </c>
    </row>
    <row r="60" spans="1:1" x14ac:dyDescent="0.2">
      <c r="A60" s="5">
        <v>284</v>
      </c>
    </row>
    <row r="61" spans="1:1" x14ac:dyDescent="0.2">
      <c r="A61" s="5">
        <v>285</v>
      </c>
    </row>
    <row r="62" spans="1:1" x14ac:dyDescent="0.2">
      <c r="A62" s="5">
        <v>286</v>
      </c>
    </row>
    <row r="63" spans="1:1" x14ac:dyDescent="0.2">
      <c r="A63" s="5">
        <v>287</v>
      </c>
    </row>
    <row r="64" spans="1:1" x14ac:dyDescent="0.2">
      <c r="A64" s="5">
        <v>288</v>
      </c>
    </row>
    <row r="65" spans="1:1" x14ac:dyDescent="0.2">
      <c r="A65" s="5">
        <v>289</v>
      </c>
    </row>
    <row r="66" spans="1:1" x14ac:dyDescent="0.2">
      <c r="A66" s="5">
        <v>290</v>
      </c>
    </row>
    <row r="67" spans="1:1" x14ac:dyDescent="0.2">
      <c r="A67" s="5">
        <v>291</v>
      </c>
    </row>
    <row r="68" spans="1:1" x14ac:dyDescent="0.2">
      <c r="A68" s="5">
        <v>292</v>
      </c>
    </row>
    <row r="69" spans="1:1" x14ac:dyDescent="0.2">
      <c r="A69" s="5">
        <v>293</v>
      </c>
    </row>
    <row r="70" spans="1:1" x14ac:dyDescent="0.2">
      <c r="A70" s="5">
        <v>294</v>
      </c>
    </row>
    <row r="71" spans="1:1" x14ac:dyDescent="0.2">
      <c r="A71" s="5">
        <v>295</v>
      </c>
    </row>
    <row r="72" spans="1:1" x14ac:dyDescent="0.2">
      <c r="A72" s="5">
        <v>296</v>
      </c>
    </row>
    <row r="73" spans="1:1" x14ac:dyDescent="0.2">
      <c r="A73" s="5">
        <v>297</v>
      </c>
    </row>
    <row r="74" spans="1:1" x14ac:dyDescent="0.2">
      <c r="A74" s="5">
        <v>298</v>
      </c>
    </row>
    <row r="75" spans="1:1" x14ac:dyDescent="0.2">
      <c r="A75" s="5">
        <v>299</v>
      </c>
    </row>
    <row r="76" spans="1:1" x14ac:dyDescent="0.2">
      <c r="A76" s="5">
        <v>300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4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38</v>
      </c>
      <c r="B1" s="44" t="s">
        <v>39</v>
      </c>
      <c r="C1" s="38" t="s">
        <v>40</v>
      </c>
      <c r="E1" s="133" t="s">
        <v>41</v>
      </c>
      <c r="F1" s="133"/>
    </row>
    <row r="2" spans="1:10" x14ac:dyDescent="0.2">
      <c r="A2" s="2" t="s">
        <v>20</v>
      </c>
      <c r="B2" s="3" t="s">
        <v>28</v>
      </c>
      <c r="C2" s="1" t="s">
        <v>35</v>
      </c>
      <c r="E2" s="32" t="s">
        <v>42</v>
      </c>
      <c r="F2" s="33" t="s">
        <v>43</v>
      </c>
      <c r="I2" s="39">
        <v>43829</v>
      </c>
      <c r="J2" s="1">
        <v>1</v>
      </c>
    </row>
    <row r="3" spans="1:10" x14ac:dyDescent="0.2">
      <c r="A3" s="2" t="s">
        <v>21</v>
      </c>
      <c r="B3" s="3" t="s">
        <v>29</v>
      </c>
      <c r="C3" s="1" t="s">
        <v>36</v>
      </c>
      <c r="E3" t="s">
        <v>44</v>
      </c>
      <c r="F3" s="35">
        <v>7.8</v>
      </c>
      <c r="I3" s="39">
        <v>43830</v>
      </c>
      <c r="J3" s="1">
        <v>1</v>
      </c>
    </row>
    <row r="4" spans="1:10" x14ac:dyDescent="0.2">
      <c r="A4" s="2" t="s">
        <v>22</v>
      </c>
      <c r="B4" s="3" t="s">
        <v>30</v>
      </c>
      <c r="C4" s="1" t="s">
        <v>3</v>
      </c>
      <c r="E4" s="1" t="s">
        <v>45</v>
      </c>
      <c r="F4" s="35">
        <v>11.6</v>
      </c>
      <c r="I4" s="39">
        <v>43831</v>
      </c>
      <c r="J4" s="1">
        <v>1</v>
      </c>
    </row>
    <row r="5" spans="1:10" x14ac:dyDescent="0.2">
      <c r="A5" s="2" t="s">
        <v>23</v>
      </c>
      <c r="B5" s="3" t="s">
        <v>31</v>
      </c>
      <c r="C5" s="1" t="s">
        <v>37</v>
      </c>
      <c r="E5" s="34" t="s">
        <v>46</v>
      </c>
      <c r="F5" s="35">
        <v>17.399999999999999</v>
      </c>
      <c r="I5" s="39">
        <v>43832</v>
      </c>
      <c r="J5" s="1">
        <v>1</v>
      </c>
    </row>
    <row r="6" spans="1:10" x14ac:dyDescent="0.2">
      <c r="A6" s="2" t="s">
        <v>24</v>
      </c>
      <c r="B6" s="1" t="s">
        <v>32</v>
      </c>
      <c r="C6" s="1" t="s">
        <v>4</v>
      </c>
      <c r="I6" s="39">
        <v>43833</v>
      </c>
      <c r="J6" s="1">
        <v>1</v>
      </c>
    </row>
    <row r="7" spans="1:10" x14ac:dyDescent="0.2">
      <c r="A7" s="2" t="s">
        <v>25</v>
      </c>
      <c r="B7" s="3" t="s">
        <v>33</v>
      </c>
      <c r="I7" s="39">
        <v>43834</v>
      </c>
      <c r="J7" s="1">
        <v>1</v>
      </c>
    </row>
    <row r="8" spans="1:10" x14ac:dyDescent="0.2">
      <c r="A8" s="2" t="s">
        <v>26</v>
      </c>
      <c r="B8" s="1" t="s">
        <v>34</v>
      </c>
      <c r="I8" s="39">
        <v>43835</v>
      </c>
      <c r="J8" s="1">
        <v>1</v>
      </c>
    </row>
    <row r="9" spans="1:10" x14ac:dyDescent="0.2">
      <c r="A9" s="2" t="s">
        <v>27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>J1450+1</f>
        <v>208</v>
      </c>
    </row>
    <row r="1452" spans="9:10" x14ac:dyDescent="0.2">
      <c r="I1452" s="39">
        <v>45279</v>
      </c>
      <c r="J1452" s="1">
        <f t="shared" ref="J1452" si="336">J1450+1</f>
        <v>208</v>
      </c>
    </row>
    <row r="1453" spans="9:10" x14ac:dyDescent="0.2">
      <c r="I1453" s="39">
        <v>45280</v>
      </c>
      <c r="J1453" s="1">
        <f t="shared" ref="J1453" si="337">J1450+1</f>
        <v>208</v>
      </c>
    </row>
    <row r="1454" spans="9:10" x14ac:dyDescent="0.2">
      <c r="I1454" s="39">
        <v>45281</v>
      </c>
      <c r="J1454" s="1">
        <f t="shared" ref="J1454" si="338">J1450+1</f>
        <v>208</v>
      </c>
    </row>
    <row r="1455" spans="9:10" x14ac:dyDescent="0.2">
      <c r="I1455" s="39">
        <v>45282</v>
      </c>
      <c r="J1455" s="1">
        <f t="shared" ref="J1455" si="339">J1450+1</f>
        <v>208</v>
      </c>
    </row>
    <row r="1456" spans="9:10" x14ac:dyDescent="0.2">
      <c r="I1456" s="39">
        <v>45283</v>
      </c>
      <c r="J1456" s="1">
        <f t="shared" ref="J1456" si="340">J1450+1</f>
        <v>208</v>
      </c>
    </row>
    <row r="1457" spans="9:10" x14ac:dyDescent="0.2">
      <c r="I1457" s="39">
        <v>45284</v>
      </c>
      <c r="J1457" s="1">
        <f t="shared" ref="J1457" si="341">J1450+1</f>
        <v>208</v>
      </c>
    </row>
    <row r="1458" spans="9:10" x14ac:dyDescent="0.2">
      <c r="I1458" s="39">
        <v>45285</v>
      </c>
      <c r="J1458" s="1">
        <f t="shared" ref="J1458" si="342">J1450+2</f>
        <v>209</v>
      </c>
    </row>
    <row r="1459" spans="9:10" x14ac:dyDescent="0.2">
      <c r="I1459" s="39">
        <v>45286</v>
      </c>
      <c r="J1459" s="1">
        <f>J1450+2</f>
        <v>209</v>
      </c>
    </row>
    <row r="1460" spans="9:10" x14ac:dyDescent="0.2">
      <c r="I1460" s="39">
        <v>45287</v>
      </c>
      <c r="J1460" s="1">
        <f t="shared" ref="J1460" si="343">J1450+2</f>
        <v>209</v>
      </c>
    </row>
    <row r="1461" spans="9:10" x14ac:dyDescent="0.2">
      <c r="I1461" s="39">
        <v>45288</v>
      </c>
      <c r="J1461" s="1">
        <f t="shared" ref="J1461" si="344">J1450+2</f>
        <v>209</v>
      </c>
    </row>
    <row r="1462" spans="9:10" x14ac:dyDescent="0.2">
      <c r="I1462" s="39">
        <v>45289</v>
      </c>
      <c r="J1462" s="1">
        <f t="shared" ref="J1462" si="345">J1450+2</f>
        <v>209</v>
      </c>
    </row>
    <row r="1463" spans="9:10" x14ac:dyDescent="0.2">
      <c r="I1463" s="39">
        <v>45290</v>
      </c>
      <c r="J1463" s="1">
        <f t="shared" ref="J1463" si="346">J1450+2</f>
        <v>209</v>
      </c>
    </row>
    <row r="1464" spans="9:10" x14ac:dyDescent="0.2">
      <c r="I1464" s="39">
        <v>45291</v>
      </c>
      <c r="J1464" s="1">
        <f t="shared" ref="J1464" si="347">J1450+2</f>
        <v>209</v>
      </c>
    </row>
    <row r="1465" spans="9:10" x14ac:dyDescent="0.2">
      <c r="I1465" s="39">
        <v>45292</v>
      </c>
      <c r="J1465" s="1">
        <f t="shared" ref="J1465" si="348">J1464+1</f>
        <v>210</v>
      </c>
    </row>
    <row r="1466" spans="9:10" x14ac:dyDescent="0.2">
      <c r="I1466" s="39">
        <v>45293</v>
      </c>
      <c r="J1466" s="1">
        <f t="shared" ref="J1466:J1522" si="349">J1464+1</f>
        <v>210</v>
      </c>
    </row>
    <row r="1467" spans="9:10" x14ac:dyDescent="0.2">
      <c r="I1467" s="39">
        <v>45294</v>
      </c>
      <c r="J1467" s="1">
        <f t="shared" ref="J1467:J1523" si="350">J1464+1</f>
        <v>210</v>
      </c>
    </row>
    <row r="1468" spans="9:10" x14ac:dyDescent="0.2">
      <c r="I1468" s="39">
        <v>45295</v>
      </c>
      <c r="J1468" s="1">
        <f t="shared" ref="J1468:J1524" si="351">J1464+1</f>
        <v>210</v>
      </c>
    </row>
    <row r="1469" spans="9:10" x14ac:dyDescent="0.2">
      <c r="I1469" s="39">
        <v>45296</v>
      </c>
      <c r="J1469" s="1">
        <f t="shared" ref="J1469:J1525" si="352">J1464+1</f>
        <v>210</v>
      </c>
    </row>
    <row r="1470" spans="9:10" x14ac:dyDescent="0.2">
      <c r="I1470" s="39">
        <v>45297</v>
      </c>
      <c r="J1470" s="1">
        <f t="shared" ref="J1470:J1526" si="353">J1464+1</f>
        <v>210</v>
      </c>
    </row>
    <row r="1471" spans="9:10" x14ac:dyDescent="0.2">
      <c r="I1471" s="39">
        <v>45298</v>
      </c>
      <c r="J1471" s="1">
        <f t="shared" ref="J1471:J1527" si="354">J1464+1</f>
        <v>210</v>
      </c>
    </row>
    <row r="1472" spans="9:10" x14ac:dyDescent="0.2">
      <c r="I1472" s="39">
        <v>45299</v>
      </c>
      <c r="J1472" s="1">
        <f t="shared" ref="J1472:J1528" si="355">J1464+2</f>
        <v>211</v>
      </c>
    </row>
    <row r="1473" spans="9:10" x14ac:dyDescent="0.2">
      <c r="I1473" s="39">
        <v>45300</v>
      </c>
      <c r="J1473" s="1">
        <f t="shared" ref="J1473" si="356">J1464+2</f>
        <v>211</v>
      </c>
    </row>
    <row r="1474" spans="9:10" x14ac:dyDescent="0.2">
      <c r="I1474" s="39">
        <v>45301</v>
      </c>
      <c r="J1474" s="1">
        <f t="shared" ref="J1474:J1530" si="357">J1464+2</f>
        <v>211</v>
      </c>
    </row>
    <row r="1475" spans="9:10" x14ac:dyDescent="0.2">
      <c r="I1475" s="39">
        <v>45302</v>
      </c>
      <c r="J1475" s="1">
        <f t="shared" ref="J1475:J1531" si="358">J1464+2</f>
        <v>211</v>
      </c>
    </row>
    <row r="1476" spans="9:10" x14ac:dyDescent="0.2">
      <c r="I1476" s="39">
        <v>45303</v>
      </c>
      <c r="J1476" s="1">
        <f t="shared" ref="J1476:J1532" si="359">J1464+2</f>
        <v>211</v>
      </c>
    </row>
    <row r="1477" spans="9:10" x14ac:dyDescent="0.2">
      <c r="I1477" s="39">
        <v>45304</v>
      </c>
      <c r="J1477" s="1">
        <f t="shared" ref="J1477:J1533" si="360">J1464+2</f>
        <v>211</v>
      </c>
    </row>
    <row r="1478" spans="9:10" x14ac:dyDescent="0.2">
      <c r="I1478" s="39">
        <v>45305</v>
      </c>
      <c r="J1478" s="1">
        <f t="shared" ref="J1478:J1534" si="361">J1464+2</f>
        <v>211</v>
      </c>
    </row>
    <row r="1479" spans="9:10" x14ac:dyDescent="0.2">
      <c r="I1479" s="39">
        <v>45306</v>
      </c>
      <c r="J1479" s="1">
        <f t="shared" ref="J1479" si="362">J1478+1</f>
        <v>212</v>
      </c>
    </row>
    <row r="1480" spans="9:10" x14ac:dyDescent="0.2">
      <c r="I1480" s="39">
        <v>45307</v>
      </c>
      <c r="J1480" s="1">
        <f t="shared" si="349"/>
        <v>212</v>
      </c>
    </row>
    <row r="1481" spans="9:10" x14ac:dyDescent="0.2">
      <c r="I1481" s="39">
        <v>45308</v>
      </c>
      <c r="J1481" s="1">
        <f t="shared" si="350"/>
        <v>212</v>
      </c>
    </row>
    <row r="1482" spans="9:10" x14ac:dyDescent="0.2">
      <c r="I1482" s="39">
        <v>45309</v>
      </c>
      <c r="J1482" s="1">
        <f t="shared" si="351"/>
        <v>212</v>
      </c>
    </row>
    <row r="1483" spans="9:10" x14ac:dyDescent="0.2">
      <c r="I1483" s="39">
        <v>45310</v>
      </c>
      <c r="J1483" s="1">
        <f t="shared" si="352"/>
        <v>212</v>
      </c>
    </row>
    <row r="1484" spans="9:10" x14ac:dyDescent="0.2">
      <c r="I1484" s="39">
        <v>45311</v>
      </c>
      <c r="J1484" s="1">
        <f t="shared" si="353"/>
        <v>212</v>
      </c>
    </row>
    <row r="1485" spans="9:10" x14ac:dyDescent="0.2">
      <c r="I1485" s="39">
        <v>45312</v>
      </c>
      <c r="J1485" s="1">
        <f t="shared" si="354"/>
        <v>212</v>
      </c>
    </row>
    <row r="1486" spans="9:10" x14ac:dyDescent="0.2">
      <c r="I1486" s="39">
        <v>45313</v>
      </c>
      <c r="J1486" s="1">
        <f t="shared" si="355"/>
        <v>213</v>
      </c>
    </row>
    <row r="1487" spans="9:10" x14ac:dyDescent="0.2">
      <c r="I1487" s="39">
        <v>45314</v>
      </c>
      <c r="J1487" s="1">
        <f t="shared" ref="J1487" si="363">J1478+2</f>
        <v>213</v>
      </c>
    </row>
    <row r="1488" spans="9:10" x14ac:dyDescent="0.2">
      <c r="I1488" s="39">
        <v>45315</v>
      </c>
      <c r="J1488" s="1">
        <f t="shared" si="357"/>
        <v>213</v>
      </c>
    </row>
    <row r="1489" spans="9:10" x14ac:dyDescent="0.2">
      <c r="I1489" s="39">
        <v>45316</v>
      </c>
      <c r="J1489" s="1">
        <f t="shared" si="358"/>
        <v>213</v>
      </c>
    </row>
    <row r="1490" spans="9:10" x14ac:dyDescent="0.2">
      <c r="I1490" s="39">
        <v>45317</v>
      </c>
      <c r="J1490" s="1">
        <f t="shared" si="359"/>
        <v>213</v>
      </c>
    </row>
    <row r="1491" spans="9:10" x14ac:dyDescent="0.2">
      <c r="I1491" s="39">
        <v>45318</v>
      </c>
      <c r="J1491" s="1">
        <f t="shared" si="360"/>
        <v>213</v>
      </c>
    </row>
    <row r="1492" spans="9:10" x14ac:dyDescent="0.2">
      <c r="I1492" s="39">
        <v>45319</v>
      </c>
      <c r="J1492" s="1">
        <f t="shared" si="361"/>
        <v>213</v>
      </c>
    </row>
    <row r="1493" spans="9:10" x14ac:dyDescent="0.2">
      <c r="I1493" s="39">
        <v>45320</v>
      </c>
      <c r="J1493" s="1">
        <f t="shared" ref="J1493" si="364">J1492+1</f>
        <v>214</v>
      </c>
    </row>
    <row r="1494" spans="9:10" x14ac:dyDescent="0.2">
      <c r="I1494" s="39">
        <v>45321</v>
      </c>
      <c r="J1494" s="1">
        <f t="shared" si="349"/>
        <v>214</v>
      </c>
    </row>
    <row r="1495" spans="9:10" x14ac:dyDescent="0.2">
      <c r="I1495" s="39">
        <v>45322</v>
      </c>
      <c r="J1495" s="1">
        <f t="shared" si="350"/>
        <v>214</v>
      </c>
    </row>
    <row r="1496" spans="9:10" x14ac:dyDescent="0.2">
      <c r="I1496" s="39">
        <v>45323</v>
      </c>
      <c r="J1496" s="1">
        <f t="shared" si="351"/>
        <v>214</v>
      </c>
    </row>
    <row r="1497" spans="9:10" x14ac:dyDescent="0.2">
      <c r="I1497" s="39">
        <v>45324</v>
      </c>
      <c r="J1497" s="1">
        <f t="shared" si="352"/>
        <v>214</v>
      </c>
    </row>
    <row r="1498" spans="9:10" x14ac:dyDescent="0.2">
      <c r="I1498" s="39">
        <v>45325</v>
      </c>
      <c r="J1498" s="1">
        <f t="shared" si="353"/>
        <v>214</v>
      </c>
    </row>
    <row r="1499" spans="9:10" x14ac:dyDescent="0.2">
      <c r="I1499" s="39">
        <v>45326</v>
      </c>
      <c r="J1499" s="1">
        <f t="shared" si="354"/>
        <v>214</v>
      </c>
    </row>
    <row r="1500" spans="9:10" x14ac:dyDescent="0.2">
      <c r="I1500" s="39">
        <v>45327</v>
      </c>
      <c r="J1500" s="1">
        <f t="shared" si="355"/>
        <v>215</v>
      </c>
    </row>
    <row r="1501" spans="9:10" x14ac:dyDescent="0.2">
      <c r="I1501" s="39">
        <v>45328</v>
      </c>
      <c r="J1501" s="1">
        <f t="shared" ref="J1501" si="365">J1492+2</f>
        <v>215</v>
      </c>
    </row>
    <row r="1502" spans="9:10" x14ac:dyDescent="0.2">
      <c r="I1502" s="39">
        <v>45329</v>
      </c>
      <c r="J1502" s="1">
        <f t="shared" si="357"/>
        <v>215</v>
      </c>
    </row>
    <row r="1503" spans="9:10" x14ac:dyDescent="0.2">
      <c r="I1503" s="39">
        <v>45330</v>
      </c>
      <c r="J1503" s="1">
        <f t="shared" si="358"/>
        <v>215</v>
      </c>
    </row>
    <row r="1504" spans="9:10" x14ac:dyDescent="0.2">
      <c r="I1504" s="39">
        <v>45331</v>
      </c>
      <c r="J1504" s="1">
        <f t="shared" si="359"/>
        <v>215</v>
      </c>
    </row>
    <row r="1505" spans="9:10" x14ac:dyDescent="0.2">
      <c r="I1505" s="39">
        <v>45332</v>
      </c>
      <c r="J1505" s="1">
        <f t="shared" si="360"/>
        <v>215</v>
      </c>
    </row>
    <row r="1506" spans="9:10" x14ac:dyDescent="0.2">
      <c r="I1506" s="39">
        <v>45333</v>
      </c>
      <c r="J1506" s="1">
        <f t="shared" si="361"/>
        <v>215</v>
      </c>
    </row>
    <row r="1507" spans="9:10" x14ac:dyDescent="0.2">
      <c r="I1507" s="39">
        <v>45334</v>
      </c>
      <c r="J1507" s="1">
        <f t="shared" ref="J1507" si="366">J1506+1</f>
        <v>216</v>
      </c>
    </row>
    <row r="1508" spans="9:10" x14ac:dyDescent="0.2">
      <c r="I1508" s="39">
        <v>45335</v>
      </c>
      <c r="J1508" s="1">
        <f t="shared" si="349"/>
        <v>216</v>
      </c>
    </row>
    <row r="1509" spans="9:10" x14ac:dyDescent="0.2">
      <c r="I1509" s="39">
        <v>45336</v>
      </c>
      <c r="J1509" s="1">
        <f t="shared" si="350"/>
        <v>216</v>
      </c>
    </row>
    <row r="1510" spans="9:10" x14ac:dyDescent="0.2">
      <c r="I1510" s="39">
        <v>45337</v>
      </c>
      <c r="J1510" s="1">
        <f t="shared" si="351"/>
        <v>216</v>
      </c>
    </row>
    <row r="1511" spans="9:10" x14ac:dyDescent="0.2">
      <c r="I1511" s="39">
        <v>45338</v>
      </c>
      <c r="J1511" s="1">
        <f t="shared" si="352"/>
        <v>216</v>
      </c>
    </row>
    <row r="1512" spans="9:10" x14ac:dyDescent="0.2">
      <c r="I1512" s="39">
        <v>45339</v>
      </c>
      <c r="J1512" s="1">
        <f t="shared" si="353"/>
        <v>216</v>
      </c>
    </row>
    <row r="1513" spans="9:10" x14ac:dyDescent="0.2">
      <c r="I1513" s="39">
        <v>45340</v>
      </c>
      <c r="J1513" s="1">
        <f t="shared" si="354"/>
        <v>216</v>
      </c>
    </row>
    <row r="1514" spans="9:10" x14ac:dyDescent="0.2">
      <c r="I1514" s="39">
        <v>45341</v>
      </c>
      <c r="J1514" s="1">
        <f t="shared" si="355"/>
        <v>217</v>
      </c>
    </row>
    <row r="1515" spans="9:10" x14ac:dyDescent="0.2">
      <c r="I1515" s="39">
        <v>45342</v>
      </c>
      <c r="J1515" s="1">
        <f t="shared" ref="J1515" si="367">J1506+2</f>
        <v>217</v>
      </c>
    </row>
    <row r="1516" spans="9:10" x14ac:dyDescent="0.2">
      <c r="I1516" s="39">
        <v>45343</v>
      </c>
      <c r="J1516" s="1">
        <f t="shared" si="357"/>
        <v>217</v>
      </c>
    </row>
    <row r="1517" spans="9:10" x14ac:dyDescent="0.2">
      <c r="I1517" s="39">
        <v>45344</v>
      </c>
      <c r="J1517" s="1">
        <f t="shared" si="358"/>
        <v>217</v>
      </c>
    </row>
    <row r="1518" spans="9:10" x14ac:dyDescent="0.2">
      <c r="I1518" s="39">
        <v>45345</v>
      </c>
      <c r="J1518" s="1">
        <f t="shared" si="359"/>
        <v>217</v>
      </c>
    </row>
    <row r="1519" spans="9:10" x14ac:dyDescent="0.2">
      <c r="I1519" s="39">
        <v>45346</v>
      </c>
      <c r="J1519" s="1">
        <f t="shared" si="360"/>
        <v>217</v>
      </c>
    </row>
    <row r="1520" spans="9:10" x14ac:dyDescent="0.2">
      <c r="I1520" s="39">
        <v>45347</v>
      </c>
      <c r="J1520" s="1">
        <f t="shared" si="361"/>
        <v>217</v>
      </c>
    </row>
    <row r="1521" spans="9:10" x14ac:dyDescent="0.2">
      <c r="I1521" s="39">
        <v>45348</v>
      </c>
      <c r="J1521" s="1">
        <f t="shared" ref="J1521" si="368">J1520+1</f>
        <v>218</v>
      </c>
    </row>
    <row r="1522" spans="9:10" x14ac:dyDescent="0.2">
      <c r="I1522" s="39">
        <v>45349</v>
      </c>
      <c r="J1522" s="1">
        <f t="shared" si="349"/>
        <v>218</v>
      </c>
    </row>
    <row r="1523" spans="9:10" x14ac:dyDescent="0.2">
      <c r="I1523" s="39">
        <v>45350</v>
      </c>
      <c r="J1523" s="1">
        <f t="shared" si="350"/>
        <v>218</v>
      </c>
    </row>
    <row r="1524" spans="9:10" x14ac:dyDescent="0.2">
      <c r="I1524" s="39">
        <v>45351</v>
      </c>
      <c r="J1524" s="1">
        <f t="shared" si="351"/>
        <v>218</v>
      </c>
    </row>
    <row r="1525" spans="9:10" x14ac:dyDescent="0.2">
      <c r="I1525" s="39">
        <v>45352</v>
      </c>
      <c r="J1525" s="1">
        <f t="shared" si="352"/>
        <v>218</v>
      </c>
    </row>
    <row r="1526" spans="9:10" x14ac:dyDescent="0.2">
      <c r="I1526" s="39">
        <v>45353</v>
      </c>
      <c r="J1526" s="1">
        <f t="shared" si="353"/>
        <v>218</v>
      </c>
    </row>
    <row r="1527" spans="9:10" x14ac:dyDescent="0.2">
      <c r="I1527" s="39">
        <v>45354</v>
      </c>
      <c r="J1527" s="1">
        <f t="shared" si="354"/>
        <v>218</v>
      </c>
    </row>
    <row r="1528" spans="9:10" x14ac:dyDescent="0.2">
      <c r="I1528" s="39">
        <v>45355</v>
      </c>
      <c r="J1528" s="1">
        <f t="shared" si="355"/>
        <v>219</v>
      </c>
    </row>
    <row r="1529" spans="9:10" x14ac:dyDescent="0.2">
      <c r="I1529" s="39">
        <v>45356</v>
      </c>
      <c r="J1529" s="1">
        <f t="shared" ref="J1529" si="369">J1520+2</f>
        <v>219</v>
      </c>
    </row>
    <row r="1530" spans="9:10" x14ac:dyDescent="0.2">
      <c r="I1530" s="39">
        <v>45357</v>
      </c>
      <c r="J1530" s="1">
        <f t="shared" si="357"/>
        <v>219</v>
      </c>
    </row>
    <row r="1531" spans="9:10" x14ac:dyDescent="0.2">
      <c r="I1531" s="39">
        <v>45358</v>
      </c>
      <c r="J1531" s="1">
        <f t="shared" si="358"/>
        <v>219</v>
      </c>
    </row>
    <row r="1532" spans="9:10" x14ac:dyDescent="0.2">
      <c r="I1532" s="39">
        <v>45359</v>
      </c>
      <c r="J1532" s="1">
        <f t="shared" si="359"/>
        <v>219</v>
      </c>
    </row>
    <row r="1533" spans="9:10" x14ac:dyDescent="0.2">
      <c r="I1533" s="39">
        <v>45360</v>
      </c>
      <c r="J1533" s="1">
        <f t="shared" si="360"/>
        <v>219</v>
      </c>
    </row>
    <row r="1534" spans="9:10" x14ac:dyDescent="0.2">
      <c r="I1534" s="39">
        <v>45361</v>
      </c>
      <c r="J1534" s="1">
        <f t="shared" si="361"/>
        <v>219</v>
      </c>
    </row>
    <row r="1535" spans="9:10" x14ac:dyDescent="0.2">
      <c r="I1535" s="39">
        <v>45362</v>
      </c>
      <c r="J1535" s="1">
        <f t="shared" ref="J1535" si="370">J1534+1</f>
        <v>220</v>
      </c>
    </row>
    <row r="1536" spans="9:10" x14ac:dyDescent="0.2">
      <c r="I1536" s="39">
        <v>45363</v>
      </c>
      <c r="J1536" s="1">
        <f t="shared" ref="J1536:J1592" si="371">J1534+1</f>
        <v>220</v>
      </c>
    </row>
    <row r="1537" spans="9:10" x14ac:dyDescent="0.2">
      <c r="I1537" s="39">
        <v>45364</v>
      </c>
      <c r="J1537" s="1">
        <f t="shared" ref="J1537:J1593" si="372">J1534+1</f>
        <v>220</v>
      </c>
    </row>
    <row r="1538" spans="9:10" x14ac:dyDescent="0.2">
      <c r="I1538" s="39">
        <v>45365</v>
      </c>
      <c r="J1538" s="1">
        <f t="shared" ref="J1538:J1594" si="373">J1534+1</f>
        <v>220</v>
      </c>
    </row>
    <row r="1539" spans="9:10" x14ac:dyDescent="0.2">
      <c r="I1539" s="39">
        <v>45366</v>
      </c>
      <c r="J1539" s="1">
        <f t="shared" ref="J1539:J1595" si="374">J1534+1</f>
        <v>220</v>
      </c>
    </row>
    <row r="1540" spans="9:10" x14ac:dyDescent="0.2">
      <c r="I1540" s="39">
        <v>45367</v>
      </c>
      <c r="J1540" s="1">
        <f t="shared" ref="J1540:J1596" si="375">J1534+1</f>
        <v>220</v>
      </c>
    </row>
    <row r="1541" spans="9:10" x14ac:dyDescent="0.2">
      <c r="I1541" s="39">
        <v>45368</v>
      </c>
      <c r="J1541" s="1">
        <f t="shared" ref="J1541:J1597" si="376">J1534+1</f>
        <v>220</v>
      </c>
    </row>
    <row r="1542" spans="9:10" x14ac:dyDescent="0.2">
      <c r="I1542" s="39">
        <v>45369</v>
      </c>
      <c r="J1542" s="1">
        <f t="shared" ref="J1542:J1598" si="377">J1534+2</f>
        <v>221</v>
      </c>
    </row>
    <row r="1543" spans="9:10" x14ac:dyDescent="0.2">
      <c r="I1543" s="39">
        <v>45370</v>
      </c>
      <c r="J1543" s="1">
        <f t="shared" ref="J1543" si="378">J1534+2</f>
        <v>221</v>
      </c>
    </row>
    <row r="1544" spans="9:10" x14ac:dyDescent="0.2">
      <c r="I1544" s="39">
        <v>45371</v>
      </c>
      <c r="J1544" s="1">
        <f t="shared" ref="J1544:J1600" si="379">J1534+2</f>
        <v>221</v>
      </c>
    </row>
    <row r="1545" spans="9:10" x14ac:dyDescent="0.2">
      <c r="I1545" s="39">
        <v>45372</v>
      </c>
      <c r="J1545" s="1">
        <f t="shared" ref="J1545:J1601" si="380">J1534+2</f>
        <v>221</v>
      </c>
    </row>
    <row r="1546" spans="9:10" x14ac:dyDescent="0.2">
      <c r="I1546" s="39">
        <v>45373</v>
      </c>
      <c r="J1546" s="1">
        <f t="shared" ref="J1546:J1602" si="381">J1534+2</f>
        <v>221</v>
      </c>
    </row>
    <row r="1547" spans="9:10" x14ac:dyDescent="0.2">
      <c r="I1547" s="39">
        <v>45374</v>
      </c>
      <c r="J1547" s="1">
        <f t="shared" ref="J1547:J1603" si="382">J1534+2</f>
        <v>221</v>
      </c>
    </row>
    <row r="1548" spans="9:10" x14ac:dyDescent="0.2">
      <c r="I1548" s="39">
        <v>45375</v>
      </c>
      <c r="J1548" s="1">
        <f t="shared" ref="J1548:J1604" si="383">J1534+2</f>
        <v>221</v>
      </c>
    </row>
    <row r="1549" spans="9:10" x14ac:dyDescent="0.2">
      <c r="I1549" s="39">
        <v>45376</v>
      </c>
      <c r="J1549" s="1">
        <f t="shared" ref="J1549" si="384">J1548+1</f>
        <v>222</v>
      </c>
    </row>
    <row r="1550" spans="9:10" x14ac:dyDescent="0.2">
      <c r="I1550" s="39">
        <v>45377</v>
      </c>
      <c r="J1550" s="1">
        <f t="shared" si="371"/>
        <v>222</v>
      </c>
    </row>
    <row r="1551" spans="9:10" x14ac:dyDescent="0.2">
      <c r="I1551" s="39">
        <v>45378</v>
      </c>
      <c r="J1551" s="1">
        <f t="shared" si="372"/>
        <v>222</v>
      </c>
    </row>
    <row r="1552" spans="9:10" x14ac:dyDescent="0.2">
      <c r="I1552" s="39">
        <v>45379</v>
      </c>
      <c r="J1552" s="1">
        <f t="shared" si="373"/>
        <v>222</v>
      </c>
    </row>
    <row r="1553" spans="9:10" x14ac:dyDescent="0.2">
      <c r="I1553" s="39">
        <v>45380</v>
      </c>
      <c r="J1553" s="1">
        <f t="shared" si="374"/>
        <v>222</v>
      </c>
    </row>
    <row r="1554" spans="9:10" x14ac:dyDescent="0.2">
      <c r="I1554" s="39">
        <v>45381</v>
      </c>
      <c r="J1554" s="1">
        <f t="shared" si="375"/>
        <v>222</v>
      </c>
    </row>
    <row r="1555" spans="9:10" x14ac:dyDescent="0.2">
      <c r="I1555" s="39">
        <v>45382</v>
      </c>
      <c r="J1555" s="1">
        <f t="shared" si="376"/>
        <v>222</v>
      </c>
    </row>
    <row r="1556" spans="9:10" x14ac:dyDescent="0.2">
      <c r="I1556" s="39">
        <v>45383</v>
      </c>
      <c r="J1556" s="1">
        <f t="shared" si="377"/>
        <v>223</v>
      </c>
    </row>
    <row r="1557" spans="9:10" x14ac:dyDescent="0.2">
      <c r="I1557" s="39">
        <v>45384</v>
      </c>
      <c r="J1557" s="1">
        <f t="shared" ref="J1557" si="385">J1548+2</f>
        <v>223</v>
      </c>
    </row>
    <row r="1558" spans="9:10" x14ac:dyDescent="0.2">
      <c r="I1558" s="39">
        <v>45385</v>
      </c>
      <c r="J1558" s="1">
        <f t="shared" si="379"/>
        <v>223</v>
      </c>
    </row>
    <row r="1559" spans="9:10" x14ac:dyDescent="0.2">
      <c r="I1559" s="39">
        <v>45386</v>
      </c>
      <c r="J1559" s="1">
        <f t="shared" si="380"/>
        <v>223</v>
      </c>
    </row>
    <row r="1560" spans="9:10" x14ac:dyDescent="0.2">
      <c r="I1560" s="39">
        <v>45387</v>
      </c>
      <c r="J1560" s="1">
        <f t="shared" si="381"/>
        <v>223</v>
      </c>
    </row>
    <row r="1561" spans="9:10" x14ac:dyDescent="0.2">
      <c r="I1561" s="39">
        <v>45388</v>
      </c>
      <c r="J1561" s="1">
        <f t="shared" si="382"/>
        <v>223</v>
      </c>
    </row>
    <row r="1562" spans="9:10" x14ac:dyDescent="0.2">
      <c r="I1562" s="39">
        <v>45389</v>
      </c>
      <c r="J1562" s="1">
        <f t="shared" si="383"/>
        <v>223</v>
      </c>
    </row>
    <row r="1563" spans="9:10" x14ac:dyDescent="0.2">
      <c r="I1563" s="39">
        <v>45390</v>
      </c>
      <c r="J1563" s="1">
        <f t="shared" ref="J1563" si="386">J1562+1</f>
        <v>224</v>
      </c>
    </row>
    <row r="1564" spans="9:10" x14ac:dyDescent="0.2">
      <c r="I1564" s="39">
        <v>45391</v>
      </c>
      <c r="J1564" s="1">
        <f t="shared" si="371"/>
        <v>224</v>
      </c>
    </row>
    <row r="1565" spans="9:10" x14ac:dyDescent="0.2">
      <c r="I1565" s="39">
        <v>45392</v>
      </c>
      <c r="J1565" s="1">
        <f t="shared" si="372"/>
        <v>224</v>
      </c>
    </row>
    <row r="1566" spans="9:10" x14ac:dyDescent="0.2">
      <c r="I1566" s="39">
        <v>45393</v>
      </c>
      <c r="J1566" s="1">
        <f t="shared" si="373"/>
        <v>224</v>
      </c>
    </row>
    <row r="1567" spans="9:10" x14ac:dyDescent="0.2">
      <c r="I1567" s="39">
        <v>45394</v>
      </c>
      <c r="J1567" s="1">
        <f t="shared" si="374"/>
        <v>224</v>
      </c>
    </row>
    <row r="1568" spans="9:10" x14ac:dyDescent="0.2">
      <c r="I1568" s="39">
        <v>45395</v>
      </c>
      <c r="J1568" s="1">
        <f t="shared" si="375"/>
        <v>224</v>
      </c>
    </row>
    <row r="1569" spans="9:10" x14ac:dyDescent="0.2">
      <c r="I1569" s="39">
        <v>45396</v>
      </c>
      <c r="J1569" s="1">
        <f t="shared" si="376"/>
        <v>224</v>
      </c>
    </row>
    <row r="1570" spans="9:10" x14ac:dyDescent="0.2">
      <c r="I1570" s="39">
        <v>45397</v>
      </c>
      <c r="J1570" s="1">
        <f t="shared" si="377"/>
        <v>225</v>
      </c>
    </row>
    <row r="1571" spans="9:10" x14ac:dyDescent="0.2">
      <c r="I1571" s="39">
        <v>45398</v>
      </c>
      <c r="J1571" s="1">
        <f t="shared" ref="J1571" si="387">J1562+2</f>
        <v>225</v>
      </c>
    </row>
    <row r="1572" spans="9:10" x14ac:dyDescent="0.2">
      <c r="I1572" s="39">
        <v>45399</v>
      </c>
      <c r="J1572" s="1">
        <f t="shared" si="379"/>
        <v>225</v>
      </c>
    </row>
    <row r="1573" spans="9:10" x14ac:dyDescent="0.2">
      <c r="I1573" s="39">
        <v>45400</v>
      </c>
      <c r="J1573" s="1">
        <f t="shared" si="380"/>
        <v>225</v>
      </c>
    </row>
    <row r="1574" spans="9:10" x14ac:dyDescent="0.2">
      <c r="I1574" s="39">
        <v>45401</v>
      </c>
      <c r="J1574" s="1">
        <f t="shared" si="381"/>
        <v>225</v>
      </c>
    </row>
    <row r="1575" spans="9:10" x14ac:dyDescent="0.2">
      <c r="I1575" s="39">
        <v>45402</v>
      </c>
      <c r="J1575" s="1">
        <f t="shared" si="382"/>
        <v>225</v>
      </c>
    </row>
    <row r="1576" spans="9:10" x14ac:dyDescent="0.2">
      <c r="I1576" s="39">
        <v>45403</v>
      </c>
      <c r="J1576" s="1">
        <f t="shared" si="383"/>
        <v>225</v>
      </c>
    </row>
    <row r="1577" spans="9:10" x14ac:dyDescent="0.2">
      <c r="I1577" s="39">
        <v>45404</v>
      </c>
      <c r="J1577" s="1">
        <f t="shared" ref="J1577" si="388">J1576+1</f>
        <v>226</v>
      </c>
    </row>
    <row r="1578" spans="9:10" x14ac:dyDescent="0.2">
      <c r="I1578" s="39">
        <v>45405</v>
      </c>
      <c r="J1578" s="1">
        <f t="shared" si="371"/>
        <v>226</v>
      </c>
    </row>
    <row r="1579" spans="9:10" x14ac:dyDescent="0.2">
      <c r="I1579" s="39">
        <v>45406</v>
      </c>
      <c r="J1579" s="1">
        <f t="shared" si="372"/>
        <v>226</v>
      </c>
    </row>
    <row r="1580" spans="9:10" x14ac:dyDescent="0.2">
      <c r="I1580" s="39">
        <v>45407</v>
      </c>
      <c r="J1580" s="1">
        <f t="shared" si="373"/>
        <v>226</v>
      </c>
    </row>
    <row r="1581" spans="9:10" x14ac:dyDescent="0.2">
      <c r="I1581" s="39">
        <v>45408</v>
      </c>
      <c r="J1581" s="1">
        <f t="shared" si="374"/>
        <v>226</v>
      </c>
    </row>
    <row r="1582" spans="9:10" x14ac:dyDescent="0.2">
      <c r="I1582" s="39">
        <v>45409</v>
      </c>
      <c r="J1582" s="1">
        <f t="shared" si="375"/>
        <v>226</v>
      </c>
    </row>
    <row r="1583" spans="9:10" x14ac:dyDescent="0.2">
      <c r="I1583" s="39">
        <v>45410</v>
      </c>
      <c r="J1583" s="1">
        <f t="shared" si="376"/>
        <v>226</v>
      </c>
    </row>
    <row r="1584" spans="9:10" x14ac:dyDescent="0.2">
      <c r="I1584" s="39">
        <v>45411</v>
      </c>
      <c r="J1584" s="1">
        <f t="shared" si="377"/>
        <v>227</v>
      </c>
    </row>
    <row r="1585" spans="9:10" x14ac:dyDescent="0.2">
      <c r="I1585" s="39">
        <v>45412</v>
      </c>
      <c r="J1585" s="1">
        <f t="shared" ref="J1585" si="389">J1576+2</f>
        <v>227</v>
      </c>
    </row>
    <row r="1586" spans="9:10" x14ac:dyDescent="0.2">
      <c r="I1586" s="39">
        <v>45413</v>
      </c>
      <c r="J1586" s="1">
        <f t="shared" si="379"/>
        <v>227</v>
      </c>
    </row>
    <row r="1587" spans="9:10" x14ac:dyDescent="0.2">
      <c r="I1587" s="39">
        <v>45414</v>
      </c>
      <c r="J1587" s="1">
        <f t="shared" si="380"/>
        <v>227</v>
      </c>
    </row>
    <row r="1588" spans="9:10" x14ac:dyDescent="0.2">
      <c r="I1588" s="39">
        <v>45415</v>
      </c>
      <c r="J1588" s="1">
        <f t="shared" si="381"/>
        <v>227</v>
      </c>
    </row>
    <row r="1589" spans="9:10" x14ac:dyDescent="0.2">
      <c r="I1589" s="39">
        <v>45416</v>
      </c>
      <c r="J1589" s="1">
        <f t="shared" si="382"/>
        <v>227</v>
      </c>
    </row>
    <row r="1590" spans="9:10" x14ac:dyDescent="0.2">
      <c r="I1590" s="39">
        <v>45417</v>
      </c>
      <c r="J1590" s="1">
        <f t="shared" si="383"/>
        <v>227</v>
      </c>
    </row>
    <row r="1591" spans="9:10" x14ac:dyDescent="0.2">
      <c r="I1591" s="39">
        <v>45418</v>
      </c>
      <c r="J1591" s="1">
        <f t="shared" ref="J1591" si="390">J1590+1</f>
        <v>228</v>
      </c>
    </row>
    <row r="1592" spans="9:10" x14ac:dyDescent="0.2">
      <c r="I1592" s="39">
        <v>45419</v>
      </c>
      <c r="J1592" s="1">
        <f t="shared" si="371"/>
        <v>228</v>
      </c>
    </row>
    <row r="1593" spans="9:10" x14ac:dyDescent="0.2">
      <c r="I1593" s="39">
        <v>45420</v>
      </c>
      <c r="J1593" s="1">
        <f t="shared" si="372"/>
        <v>228</v>
      </c>
    </row>
    <row r="1594" spans="9:10" x14ac:dyDescent="0.2">
      <c r="I1594" s="39">
        <v>45421</v>
      </c>
      <c r="J1594" s="1">
        <f t="shared" si="373"/>
        <v>228</v>
      </c>
    </row>
    <row r="1595" spans="9:10" x14ac:dyDescent="0.2">
      <c r="I1595" s="39">
        <v>45422</v>
      </c>
      <c r="J1595" s="1">
        <f t="shared" si="374"/>
        <v>228</v>
      </c>
    </row>
    <row r="1596" spans="9:10" x14ac:dyDescent="0.2">
      <c r="I1596" s="39">
        <v>45423</v>
      </c>
      <c r="J1596" s="1">
        <f t="shared" si="375"/>
        <v>228</v>
      </c>
    </row>
    <row r="1597" spans="9:10" x14ac:dyDescent="0.2">
      <c r="I1597" s="39">
        <v>45424</v>
      </c>
      <c r="J1597" s="1">
        <f t="shared" si="376"/>
        <v>228</v>
      </c>
    </row>
    <row r="1598" spans="9:10" x14ac:dyDescent="0.2">
      <c r="I1598" s="39">
        <v>45425</v>
      </c>
      <c r="J1598" s="1">
        <f t="shared" si="377"/>
        <v>229</v>
      </c>
    </row>
    <row r="1599" spans="9:10" x14ac:dyDescent="0.2">
      <c r="I1599" s="39">
        <v>45426</v>
      </c>
      <c r="J1599" s="1">
        <f t="shared" ref="J1599" si="391">J1590+2</f>
        <v>229</v>
      </c>
    </row>
    <row r="1600" spans="9:10" x14ac:dyDescent="0.2">
      <c r="I1600" s="39">
        <v>45427</v>
      </c>
      <c r="J1600" s="1">
        <f t="shared" si="379"/>
        <v>229</v>
      </c>
    </row>
    <row r="1601" spans="9:10" x14ac:dyDescent="0.2">
      <c r="I1601" s="39">
        <v>45428</v>
      </c>
      <c r="J1601" s="1">
        <f t="shared" si="380"/>
        <v>229</v>
      </c>
    </row>
    <row r="1602" spans="9:10" x14ac:dyDescent="0.2">
      <c r="I1602" s="39">
        <v>45429</v>
      </c>
      <c r="J1602" s="1">
        <f t="shared" si="381"/>
        <v>229</v>
      </c>
    </row>
    <row r="1603" spans="9:10" x14ac:dyDescent="0.2">
      <c r="I1603" s="39">
        <v>45430</v>
      </c>
      <c r="J1603" s="1">
        <f t="shared" si="382"/>
        <v>229</v>
      </c>
    </row>
    <row r="1604" spans="9:10" x14ac:dyDescent="0.2">
      <c r="I1604" s="39">
        <v>45431</v>
      </c>
      <c r="J1604" s="1">
        <f t="shared" si="383"/>
        <v>229</v>
      </c>
    </row>
    <row r="1605" spans="9:10" x14ac:dyDescent="0.2">
      <c r="I1605" s="39">
        <v>45432</v>
      </c>
      <c r="J1605" s="1">
        <f t="shared" ref="J1605" si="392">J1604+1</f>
        <v>230</v>
      </c>
    </row>
    <row r="1606" spans="9:10" x14ac:dyDescent="0.2">
      <c r="I1606" s="39">
        <v>45433</v>
      </c>
      <c r="J1606" s="1">
        <f t="shared" ref="J1606:J1662" si="393">J1604+1</f>
        <v>230</v>
      </c>
    </row>
    <row r="1607" spans="9:10" x14ac:dyDescent="0.2">
      <c r="I1607" s="39">
        <v>45434</v>
      </c>
      <c r="J1607" s="1">
        <f t="shared" ref="J1607:J1663" si="394">J1604+1</f>
        <v>230</v>
      </c>
    </row>
    <row r="1608" spans="9:10" x14ac:dyDescent="0.2">
      <c r="I1608" s="39">
        <v>45435</v>
      </c>
      <c r="J1608" s="1">
        <f t="shared" ref="J1608:J1664" si="395">J1604+1</f>
        <v>230</v>
      </c>
    </row>
    <row r="1609" spans="9:10" x14ac:dyDescent="0.2">
      <c r="I1609" s="39">
        <v>45436</v>
      </c>
      <c r="J1609" s="1">
        <f t="shared" ref="J1609:J1665" si="396">J1604+1</f>
        <v>230</v>
      </c>
    </row>
    <row r="1610" spans="9:10" x14ac:dyDescent="0.2">
      <c r="I1610" s="39">
        <v>45437</v>
      </c>
      <c r="J1610" s="1">
        <f t="shared" ref="J1610:J1666" si="397">J1604+1</f>
        <v>230</v>
      </c>
    </row>
    <row r="1611" spans="9:10" x14ac:dyDescent="0.2">
      <c r="I1611" s="39">
        <v>45438</v>
      </c>
      <c r="J1611" s="1">
        <f t="shared" ref="J1611:J1667" si="398">J1604+1</f>
        <v>230</v>
      </c>
    </row>
    <row r="1612" spans="9:10" x14ac:dyDescent="0.2">
      <c r="I1612" s="39">
        <v>45439</v>
      </c>
      <c r="J1612" s="1">
        <f t="shared" ref="J1612:J1668" si="399">J1604+2</f>
        <v>231</v>
      </c>
    </row>
    <row r="1613" spans="9:10" x14ac:dyDescent="0.2">
      <c r="I1613" s="39">
        <v>45440</v>
      </c>
      <c r="J1613" s="1">
        <f t="shared" ref="J1613" si="400">J1604+2</f>
        <v>231</v>
      </c>
    </row>
    <row r="1614" spans="9:10" x14ac:dyDescent="0.2">
      <c r="I1614" s="39">
        <v>45441</v>
      </c>
      <c r="J1614" s="1">
        <f t="shared" ref="J1614:J1670" si="401">J1604+2</f>
        <v>231</v>
      </c>
    </row>
    <row r="1615" spans="9:10" x14ac:dyDescent="0.2">
      <c r="I1615" s="39">
        <v>45442</v>
      </c>
      <c r="J1615" s="1">
        <f t="shared" ref="J1615:J1671" si="402">J1604+2</f>
        <v>231</v>
      </c>
    </row>
    <row r="1616" spans="9:10" x14ac:dyDescent="0.2">
      <c r="I1616" s="39">
        <v>45443</v>
      </c>
      <c r="J1616" s="1">
        <f t="shared" ref="J1616:J1672" si="403">J1604+2</f>
        <v>231</v>
      </c>
    </row>
    <row r="1617" spans="9:10" x14ac:dyDescent="0.2">
      <c r="I1617" s="39">
        <v>45444</v>
      </c>
      <c r="J1617" s="1">
        <f t="shared" ref="J1617:J1673" si="404">J1604+2</f>
        <v>231</v>
      </c>
    </row>
    <row r="1618" spans="9:10" x14ac:dyDescent="0.2">
      <c r="I1618" s="39">
        <v>45445</v>
      </c>
      <c r="J1618" s="1">
        <f t="shared" ref="J1618:J1674" si="405">J1604+2</f>
        <v>231</v>
      </c>
    </row>
    <row r="1619" spans="9:10" x14ac:dyDescent="0.2">
      <c r="I1619" s="39">
        <v>45446</v>
      </c>
      <c r="J1619" s="1">
        <f t="shared" ref="J1619" si="406">J1618+1</f>
        <v>232</v>
      </c>
    </row>
    <row r="1620" spans="9:10" x14ac:dyDescent="0.2">
      <c r="I1620" s="39">
        <v>45447</v>
      </c>
      <c r="J1620" s="1">
        <f t="shared" si="393"/>
        <v>232</v>
      </c>
    </row>
    <row r="1621" spans="9:10" x14ac:dyDescent="0.2">
      <c r="I1621" s="39">
        <v>45448</v>
      </c>
      <c r="J1621" s="1">
        <f t="shared" si="394"/>
        <v>232</v>
      </c>
    </row>
    <row r="1622" spans="9:10" x14ac:dyDescent="0.2">
      <c r="I1622" s="39">
        <v>45449</v>
      </c>
      <c r="J1622" s="1">
        <f t="shared" si="395"/>
        <v>232</v>
      </c>
    </row>
    <row r="1623" spans="9:10" x14ac:dyDescent="0.2">
      <c r="I1623" s="39">
        <v>45450</v>
      </c>
      <c r="J1623" s="1">
        <f t="shared" si="396"/>
        <v>232</v>
      </c>
    </row>
    <row r="1624" spans="9:10" x14ac:dyDescent="0.2">
      <c r="I1624" s="39">
        <v>45451</v>
      </c>
      <c r="J1624" s="1">
        <f t="shared" si="397"/>
        <v>232</v>
      </c>
    </row>
    <row r="1625" spans="9:10" x14ac:dyDescent="0.2">
      <c r="I1625" s="39">
        <v>45452</v>
      </c>
      <c r="J1625" s="1">
        <f t="shared" si="398"/>
        <v>232</v>
      </c>
    </row>
    <row r="1626" spans="9:10" x14ac:dyDescent="0.2">
      <c r="I1626" s="39">
        <v>45453</v>
      </c>
      <c r="J1626" s="1">
        <f t="shared" si="399"/>
        <v>233</v>
      </c>
    </row>
    <row r="1627" spans="9:10" x14ac:dyDescent="0.2">
      <c r="I1627" s="39">
        <v>45454</v>
      </c>
      <c r="J1627" s="1">
        <f t="shared" ref="J1627" si="407">J1618+2</f>
        <v>233</v>
      </c>
    </row>
    <row r="1628" spans="9:10" x14ac:dyDescent="0.2">
      <c r="I1628" s="39">
        <v>45455</v>
      </c>
      <c r="J1628" s="1">
        <f t="shared" si="401"/>
        <v>233</v>
      </c>
    </row>
    <row r="1629" spans="9:10" x14ac:dyDescent="0.2">
      <c r="I1629" s="39">
        <v>45456</v>
      </c>
      <c r="J1629" s="1">
        <f t="shared" si="402"/>
        <v>233</v>
      </c>
    </row>
    <row r="1630" spans="9:10" x14ac:dyDescent="0.2">
      <c r="I1630" s="39">
        <v>45457</v>
      </c>
      <c r="J1630" s="1">
        <f t="shared" si="403"/>
        <v>233</v>
      </c>
    </row>
    <row r="1631" spans="9:10" x14ac:dyDescent="0.2">
      <c r="I1631" s="39">
        <v>45458</v>
      </c>
      <c r="J1631" s="1">
        <f t="shared" si="404"/>
        <v>233</v>
      </c>
    </row>
    <row r="1632" spans="9:10" x14ac:dyDescent="0.2">
      <c r="I1632" s="39">
        <v>45459</v>
      </c>
      <c r="J1632" s="1">
        <f t="shared" si="405"/>
        <v>233</v>
      </c>
    </row>
    <row r="1633" spans="9:10" x14ac:dyDescent="0.2">
      <c r="I1633" s="39">
        <v>45460</v>
      </c>
      <c r="J1633" s="1">
        <f t="shared" ref="J1633" si="408">J1632+1</f>
        <v>234</v>
      </c>
    </row>
    <row r="1634" spans="9:10" x14ac:dyDescent="0.2">
      <c r="I1634" s="39">
        <v>45461</v>
      </c>
      <c r="J1634" s="1">
        <f t="shared" si="393"/>
        <v>234</v>
      </c>
    </row>
    <row r="1635" spans="9:10" x14ac:dyDescent="0.2">
      <c r="I1635" s="39">
        <v>45462</v>
      </c>
      <c r="J1635" s="1">
        <f t="shared" si="394"/>
        <v>234</v>
      </c>
    </row>
    <row r="1636" spans="9:10" x14ac:dyDescent="0.2">
      <c r="I1636" s="39">
        <v>45463</v>
      </c>
      <c r="J1636" s="1">
        <f t="shared" si="395"/>
        <v>234</v>
      </c>
    </row>
    <row r="1637" spans="9:10" x14ac:dyDescent="0.2">
      <c r="I1637" s="39">
        <v>45464</v>
      </c>
      <c r="J1637" s="1">
        <f t="shared" si="396"/>
        <v>234</v>
      </c>
    </row>
    <row r="1638" spans="9:10" x14ac:dyDescent="0.2">
      <c r="I1638" s="39">
        <v>45465</v>
      </c>
      <c r="J1638" s="1">
        <f t="shared" si="397"/>
        <v>234</v>
      </c>
    </row>
    <row r="1639" spans="9:10" x14ac:dyDescent="0.2">
      <c r="I1639" s="39">
        <v>45466</v>
      </c>
      <c r="J1639" s="1">
        <f t="shared" si="398"/>
        <v>234</v>
      </c>
    </row>
    <row r="1640" spans="9:10" x14ac:dyDescent="0.2">
      <c r="I1640" s="39">
        <v>45467</v>
      </c>
      <c r="J1640" s="1">
        <f t="shared" si="399"/>
        <v>235</v>
      </c>
    </row>
    <row r="1641" spans="9:10" x14ac:dyDescent="0.2">
      <c r="I1641" s="39">
        <v>45468</v>
      </c>
      <c r="J1641" s="1">
        <f t="shared" ref="J1641" si="409">J1632+2</f>
        <v>235</v>
      </c>
    </row>
    <row r="1642" spans="9:10" x14ac:dyDescent="0.2">
      <c r="I1642" s="39">
        <v>45469</v>
      </c>
      <c r="J1642" s="1">
        <f t="shared" si="401"/>
        <v>235</v>
      </c>
    </row>
    <row r="1643" spans="9:10" x14ac:dyDescent="0.2">
      <c r="I1643" s="39">
        <v>45470</v>
      </c>
      <c r="J1643" s="1">
        <f t="shared" si="402"/>
        <v>235</v>
      </c>
    </row>
    <row r="1644" spans="9:10" x14ac:dyDescent="0.2">
      <c r="I1644" s="39">
        <v>45471</v>
      </c>
      <c r="J1644" s="1">
        <f t="shared" si="403"/>
        <v>235</v>
      </c>
    </row>
    <row r="1645" spans="9:10" x14ac:dyDescent="0.2">
      <c r="I1645" s="39">
        <v>45472</v>
      </c>
      <c r="J1645" s="1">
        <f t="shared" si="404"/>
        <v>235</v>
      </c>
    </row>
    <row r="1646" spans="9:10" x14ac:dyDescent="0.2">
      <c r="I1646" s="39">
        <v>45473</v>
      </c>
      <c r="J1646" s="1">
        <f t="shared" si="405"/>
        <v>235</v>
      </c>
    </row>
    <row r="1647" spans="9:10" x14ac:dyDescent="0.2">
      <c r="I1647" s="39">
        <v>45474</v>
      </c>
      <c r="J1647" s="1">
        <f t="shared" ref="J1647" si="410">J1646+1</f>
        <v>236</v>
      </c>
    </row>
    <row r="1648" spans="9:10" x14ac:dyDescent="0.2">
      <c r="I1648" s="39">
        <v>45475</v>
      </c>
      <c r="J1648" s="1">
        <f t="shared" si="393"/>
        <v>236</v>
      </c>
    </row>
    <row r="1649" spans="9:10" x14ac:dyDescent="0.2">
      <c r="I1649" s="39">
        <v>45476</v>
      </c>
      <c r="J1649" s="1">
        <f t="shared" si="394"/>
        <v>236</v>
      </c>
    </row>
    <row r="1650" spans="9:10" x14ac:dyDescent="0.2">
      <c r="I1650" s="39">
        <v>45477</v>
      </c>
      <c r="J1650" s="1">
        <f t="shared" si="395"/>
        <v>236</v>
      </c>
    </row>
    <row r="1651" spans="9:10" x14ac:dyDescent="0.2">
      <c r="I1651" s="39">
        <v>45478</v>
      </c>
      <c r="J1651" s="1">
        <f t="shared" si="396"/>
        <v>236</v>
      </c>
    </row>
    <row r="1652" spans="9:10" x14ac:dyDescent="0.2">
      <c r="I1652" s="39">
        <v>45479</v>
      </c>
      <c r="J1652" s="1">
        <f t="shared" si="397"/>
        <v>236</v>
      </c>
    </row>
    <row r="1653" spans="9:10" x14ac:dyDescent="0.2">
      <c r="I1653" s="39">
        <v>45480</v>
      </c>
      <c r="J1653" s="1">
        <f t="shared" si="398"/>
        <v>236</v>
      </c>
    </row>
    <row r="1654" spans="9:10" x14ac:dyDescent="0.2">
      <c r="I1654" s="39">
        <v>45481</v>
      </c>
      <c r="J1654" s="1">
        <f t="shared" si="399"/>
        <v>237</v>
      </c>
    </row>
    <row r="1655" spans="9:10" x14ac:dyDescent="0.2">
      <c r="I1655" s="39">
        <v>45482</v>
      </c>
      <c r="J1655" s="1">
        <f t="shared" ref="J1655" si="411">J1646+2</f>
        <v>237</v>
      </c>
    </row>
    <row r="1656" spans="9:10" x14ac:dyDescent="0.2">
      <c r="I1656" s="39">
        <v>45483</v>
      </c>
      <c r="J1656" s="1">
        <f t="shared" si="401"/>
        <v>237</v>
      </c>
    </row>
    <row r="1657" spans="9:10" x14ac:dyDescent="0.2">
      <c r="I1657" s="39">
        <v>45484</v>
      </c>
      <c r="J1657" s="1">
        <f t="shared" si="402"/>
        <v>237</v>
      </c>
    </row>
    <row r="1658" spans="9:10" x14ac:dyDescent="0.2">
      <c r="I1658" s="39">
        <v>45485</v>
      </c>
      <c r="J1658" s="1">
        <f t="shared" si="403"/>
        <v>237</v>
      </c>
    </row>
    <row r="1659" spans="9:10" x14ac:dyDescent="0.2">
      <c r="I1659" s="39">
        <v>45486</v>
      </c>
      <c r="J1659" s="1">
        <f t="shared" si="404"/>
        <v>237</v>
      </c>
    </row>
    <row r="1660" spans="9:10" x14ac:dyDescent="0.2">
      <c r="I1660" s="39">
        <v>45487</v>
      </c>
      <c r="J1660" s="1">
        <f t="shared" si="405"/>
        <v>237</v>
      </c>
    </row>
    <row r="1661" spans="9:10" x14ac:dyDescent="0.2">
      <c r="I1661" s="39">
        <v>45488</v>
      </c>
      <c r="J1661" s="1">
        <f t="shared" ref="J1661" si="412">J1660+1</f>
        <v>238</v>
      </c>
    </row>
    <row r="1662" spans="9:10" x14ac:dyDescent="0.2">
      <c r="I1662" s="39">
        <v>45489</v>
      </c>
      <c r="J1662" s="1">
        <f t="shared" si="393"/>
        <v>238</v>
      </c>
    </row>
    <row r="1663" spans="9:10" x14ac:dyDescent="0.2">
      <c r="I1663" s="39">
        <v>45490</v>
      </c>
      <c r="J1663" s="1">
        <f t="shared" si="394"/>
        <v>238</v>
      </c>
    </row>
    <row r="1664" spans="9:10" x14ac:dyDescent="0.2">
      <c r="I1664" s="39">
        <v>45491</v>
      </c>
      <c r="J1664" s="1">
        <f t="shared" si="395"/>
        <v>238</v>
      </c>
    </row>
    <row r="1665" spans="9:10" x14ac:dyDescent="0.2">
      <c r="I1665" s="39">
        <v>45492</v>
      </c>
      <c r="J1665" s="1">
        <f t="shared" si="396"/>
        <v>238</v>
      </c>
    </row>
    <row r="1666" spans="9:10" x14ac:dyDescent="0.2">
      <c r="I1666" s="39">
        <v>45493</v>
      </c>
      <c r="J1666" s="1">
        <f t="shared" si="397"/>
        <v>238</v>
      </c>
    </row>
    <row r="1667" spans="9:10" x14ac:dyDescent="0.2">
      <c r="I1667" s="39">
        <v>45494</v>
      </c>
      <c r="J1667" s="1">
        <f t="shared" si="398"/>
        <v>238</v>
      </c>
    </row>
    <row r="1668" spans="9:10" x14ac:dyDescent="0.2">
      <c r="I1668" s="39">
        <v>45495</v>
      </c>
      <c r="J1668" s="1">
        <f t="shared" si="399"/>
        <v>239</v>
      </c>
    </row>
    <row r="1669" spans="9:10" x14ac:dyDescent="0.2">
      <c r="I1669" s="39">
        <v>45496</v>
      </c>
      <c r="J1669" s="1">
        <f t="shared" ref="J1669" si="413">J1660+2</f>
        <v>239</v>
      </c>
    </row>
    <row r="1670" spans="9:10" x14ac:dyDescent="0.2">
      <c r="I1670" s="39">
        <v>45497</v>
      </c>
      <c r="J1670" s="1">
        <f t="shared" si="401"/>
        <v>239</v>
      </c>
    </row>
    <row r="1671" spans="9:10" x14ac:dyDescent="0.2">
      <c r="I1671" s="39">
        <v>45498</v>
      </c>
      <c r="J1671" s="1">
        <f t="shared" si="402"/>
        <v>239</v>
      </c>
    </row>
    <row r="1672" spans="9:10" x14ac:dyDescent="0.2">
      <c r="I1672" s="39">
        <v>45499</v>
      </c>
      <c r="J1672" s="1">
        <f t="shared" si="403"/>
        <v>239</v>
      </c>
    </row>
    <row r="1673" spans="9:10" x14ac:dyDescent="0.2">
      <c r="I1673" s="39">
        <v>45500</v>
      </c>
      <c r="J1673" s="1">
        <f t="shared" si="404"/>
        <v>239</v>
      </c>
    </row>
    <row r="1674" spans="9:10" x14ac:dyDescent="0.2">
      <c r="I1674" s="39">
        <v>45501</v>
      </c>
      <c r="J1674" s="1">
        <f t="shared" si="405"/>
        <v>239</v>
      </c>
    </row>
    <row r="1675" spans="9:10" x14ac:dyDescent="0.2">
      <c r="I1675" s="39">
        <v>45502</v>
      </c>
      <c r="J1675" s="1">
        <f t="shared" ref="J1675" si="414">J1674+1</f>
        <v>240</v>
      </c>
    </row>
    <row r="1676" spans="9:10" x14ac:dyDescent="0.2">
      <c r="I1676" s="39">
        <v>45503</v>
      </c>
      <c r="J1676" s="1">
        <f t="shared" ref="J1676:J1732" si="415">J1674+1</f>
        <v>240</v>
      </c>
    </row>
    <row r="1677" spans="9:10" x14ac:dyDescent="0.2">
      <c r="I1677" s="39">
        <v>45504</v>
      </c>
      <c r="J1677" s="1">
        <f t="shared" ref="J1677:J1733" si="416">J1674+1</f>
        <v>240</v>
      </c>
    </row>
    <row r="1678" spans="9:10" x14ac:dyDescent="0.2">
      <c r="I1678" s="39">
        <v>45505</v>
      </c>
      <c r="J1678" s="1">
        <f t="shared" ref="J1678:J1734" si="417">J1674+1</f>
        <v>240</v>
      </c>
    </row>
    <row r="1679" spans="9:10" x14ac:dyDescent="0.2">
      <c r="I1679" s="39">
        <v>45506</v>
      </c>
      <c r="J1679" s="1">
        <f t="shared" ref="J1679:J1735" si="418">J1674+1</f>
        <v>240</v>
      </c>
    </row>
    <row r="1680" spans="9:10" x14ac:dyDescent="0.2">
      <c r="I1680" s="39">
        <v>45507</v>
      </c>
      <c r="J1680" s="1">
        <f t="shared" ref="J1680:J1736" si="419">J1674+1</f>
        <v>240</v>
      </c>
    </row>
    <row r="1681" spans="9:10" x14ac:dyDescent="0.2">
      <c r="I1681" s="39">
        <v>45508</v>
      </c>
      <c r="J1681" s="1">
        <f t="shared" ref="J1681:J1737" si="420">J1674+1</f>
        <v>240</v>
      </c>
    </row>
    <row r="1682" spans="9:10" x14ac:dyDescent="0.2">
      <c r="I1682" s="39">
        <v>45509</v>
      </c>
      <c r="J1682" s="1">
        <f t="shared" ref="J1682:J1738" si="421">J1674+2</f>
        <v>241</v>
      </c>
    </row>
    <row r="1683" spans="9:10" x14ac:dyDescent="0.2">
      <c r="I1683" s="39">
        <v>45510</v>
      </c>
      <c r="J1683" s="1">
        <f t="shared" ref="J1683" si="422">J1674+2</f>
        <v>241</v>
      </c>
    </row>
    <row r="1684" spans="9:10" x14ac:dyDescent="0.2">
      <c r="I1684" s="39">
        <v>45511</v>
      </c>
      <c r="J1684" s="1">
        <f t="shared" ref="J1684:J1740" si="423">J1674+2</f>
        <v>241</v>
      </c>
    </row>
    <row r="1685" spans="9:10" x14ac:dyDescent="0.2">
      <c r="I1685" s="39">
        <v>45512</v>
      </c>
      <c r="J1685" s="1">
        <f t="shared" ref="J1685:J1741" si="424">J1674+2</f>
        <v>241</v>
      </c>
    </row>
    <row r="1686" spans="9:10" x14ac:dyDescent="0.2">
      <c r="I1686" s="39">
        <v>45513</v>
      </c>
      <c r="J1686" s="1">
        <f t="shared" ref="J1686:J1742" si="425">J1674+2</f>
        <v>241</v>
      </c>
    </row>
    <row r="1687" spans="9:10" x14ac:dyDescent="0.2">
      <c r="I1687" s="39">
        <v>45514</v>
      </c>
      <c r="J1687" s="1">
        <f t="shared" ref="J1687:J1743" si="426">J1674+2</f>
        <v>241</v>
      </c>
    </row>
    <row r="1688" spans="9:10" x14ac:dyDescent="0.2">
      <c r="I1688" s="39">
        <v>45515</v>
      </c>
      <c r="J1688" s="1">
        <f t="shared" ref="J1688:J1744" si="427">J1674+2</f>
        <v>241</v>
      </c>
    </row>
    <row r="1689" spans="9:10" x14ac:dyDescent="0.2">
      <c r="I1689" s="39">
        <v>45516</v>
      </c>
      <c r="J1689" s="1">
        <f t="shared" ref="J1689" si="428">J1688+1</f>
        <v>242</v>
      </c>
    </row>
    <row r="1690" spans="9:10" x14ac:dyDescent="0.2">
      <c r="I1690" s="39">
        <v>45517</v>
      </c>
      <c r="J1690" s="1">
        <f t="shared" si="415"/>
        <v>242</v>
      </c>
    </row>
    <row r="1691" spans="9:10" x14ac:dyDescent="0.2">
      <c r="I1691" s="39">
        <v>45518</v>
      </c>
      <c r="J1691" s="1">
        <f t="shared" si="416"/>
        <v>242</v>
      </c>
    </row>
    <row r="1692" spans="9:10" x14ac:dyDescent="0.2">
      <c r="I1692" s="39">
        <v>45519</v>
      </c>
      <c r="J1692" s="1">
        <f t="shared" si="417"/>
        <v>242</v>
      </c>
    </row>
    <row r="1693" spans="9:10" x14ac:dyDescent="0.2">
      <c r="I1693" s="39">
        <v>45520</v>
      </c>
      <c r="J1693" s="1">
        <f t="shared" si="418"/>
        <v>242</v>
      </c>
    </row>
    <row r="1694" spans="9:10" x14ac:dyDescent="0.2">
      <c r="I1694" s="39">
        <v>45521</v>
      </c>
      <c r="J1694" s="1">
        <f t="shared" si="419"/>
        <v>242</v>
      </c>
    </row>
    <row r="1695" spans="9:10" x14ac:dyDescent="0.2">
      <c r="I1695" s="39">
        <v>45522</v>
      </c>
      <c r="J1695" s="1">
        <f t="shared" si="420"/>
        <v>242</v>
      </c>
    </row>
    <row r="1696" spans="9:10" x14ac:dyDescent="0.2">
      <c r="I1696" s="39">
        <v>45523</v>
      </c>
      <c r="J1696" s="1">
        <f t="shared" si="421"/>
        <v>243</v>
      </c>
    </row>
    <row r="1697" spans="9:10" x14ac:dyDescent="0.2">
      <c r="I1697" s="39">
        <v>45524</v>
      </c>
      <c r="J1697" s="1">
        <f t="shared" ref="J1697" si="429">J1688+2</f>
        <v>243</v>
      </c>
    </row>
    <row r="1698" spans="9:10" x14ac:dyDescent="0.2">
      <c r="I1698" s="39">
        <v>45525</v>
      </c>
      <c r="J1698" s="1">
        <f t="shared" si="423"/>
        <v>243</v>
      </c>
    </row>
    <row r="1699" spans="9:10" x14ac:dyDescent="0.2">
      <c r="I1699" s="39">
        <v>45526</v>
      </c>
      <c r="J1699" s="1">
        <f t="shared" si="424"/>
        <v>243</v>
      </c>
    </row>
    <row r="1700" spans="9:10" x14ac:dyDescent="0.2">
      <c r="I1700" s="39">
        <v>45527</v>
      </c>
      <c r="J1700" s="1">
        <f t="shared" si="425"/>
        <v>243</v>
      </c>
    </row>
    <row r="1701" spans="9:10" x14ac:dyDescent="0.2">
      <c r="I1701" s="39">
        <v>45528</v>
      </c>
      <c r="J1701" s="1">
        <f t="shared" si="426"/>
        <v>243</v>
      </c>
    </row>
    <row r="1702" spans="9:10" x14ac:dyDescent="0.2">
      <c r="I1702" s="39">
        <v>45529</v>
      </c>
      <c r="J1702" s="1">
        <f t="shared" si="427"/>
        <v>243</v>
      </c>
    </row>
    <row r="1703" spans="9:10" x14ac:dyDescent="0.2">
      <c r="I1703" s="39">
        <v>45530</v>
      </c>
      <c r="J1703" s="1">
        <f t="shared" ref="J1703" si="430">J1702+1</f>
        <v>244</v>
      </c>
    </row>
    <row r="1704" spans="9:10" x14ac:dyDescent="0.2">
      <c r="I1704" s="39">
        <v>45531</v>
      </c>
      <c r="J1704" s="1">
        <f t="shared" si="415"/>
        <v>244</v>
      </c>
    </row>
    <row r="1705" spans="9:10" x14ac:dyDescent="0.2">
      <c r="I1705" s="39">
        <v>45532</v>
      </c>
      <c r="J1705" s="1">
        <f t="shared" si="416"/>
        <v>244</v>
      </c>
    </row>
    <row r="1706" spans="9:10" x14ac:dyDescent="0.2">
      <c r="I1706" s="39">
        <v>45533</v>
      </c>
      <c r="J1706" s="1">
        <f t="shared" si="417"/>
        <v>244</v>
      </c>
    </row>
    <row r="1707" spans="9:10" x14ac:dyDescent="0.2">
      <c r="I1707" s="39">
        <v>45534</v>
      </c>
      <c r="J1707" s="1">
        <f t="shared" si="418"/>
        <v>244</v>
      </c>
    </row>
    <row r="1708" spans="9:10" x14ac:dyDescent="0.2">
      <c r="I1708" s="39">
        <v>45535</v>
      </c>
      <c r="J1708" s="1">
        <f t="shared" si="419"/>
        <v>244</v>
      </c>
    </row>
    <row r="1709" spans="9:10" x14ac:dyDescent="0.2">
      <c r="I1709" s="39">
        <v>45536</v>
      </c>
      <c r="J1709" s="1">
        <f t="shared" si="420"/>
        <v>244</v>
      </c>
    </row>
    <row r="1710" spans="9:10" x14ac:dyDescent="0.2">
      <c r="I1710" s="39">
        <v>45537</v>
      </c>
      <c r="J1710" s="1">
        <f t="shared" si="421"/>
        <v>245</v>
      </c>
    </row>
    <row r="1711" spans="9:10" x14ac:dyDescent="0.2">
      <c r="I1711" s="39">
        <v>45538</v>
      </c>
      <c r="J1711" s="1">
        <f t="shared" ref="J1711" si="431">J1702+2</f>
        <v>245</v>
      </c>
    </row>
    <row r="1712" spans="9:10" x14ac:dyDescent="0.2">
      <c r="I1712" s="39">
        <v>45539</v>
      </c>
      <c r="J1712" s="1">
        <f t="shared" si="423"/>
        <v>245</v>
      </c>
    </row>
    <row r="1713" spans="9:10" x14ac:dyDescent="0.2">
      <c r="I1713" s="39">
        <v>45540</v>
      </c>
      <c r="J1713" s="1">
        <f t="shared" si="424"/>
        <v>245</v>
      </c>
    </row>
    <row r="1714" spans="9:10" x14ac:dyDescent="0.2">
      <c r="I1714" s="39">
        <v>45541</v>
      </c>
      <c r="J1714" s="1">
        <f t="shared" si="425"/>
        <v>245</v>
      </c>
    </row>
    <row r="1715" spans="9:10" x14ac:dyDescent="0.2">
      <c r="I1715" s="39">
        <v>45542</v>
      </c>
      <c r="J1715" s="1">
        <f t="shared" si="426"/>
        <v>245</v>
      </c>
    </row>
    <row r="1716" spans="9:10" x14ac:dyDescent="0.2">
      <c r="I1716" s="39">
        <v>45543</v>
      </c>
      <c r="J1716" s="1">
        <f t="shared" si="427"/>
        <v>245</v>
      </c>
    </row>
    <row r="1717" spans="9:10" x14ac:dyDescent="0.2">
      <c r="I1717" s="39">
        <v>45544</v>
      </c>
      <c r="J1717" s="1">
        <f t="shared" ref="J1717" si="432">J1716+1</f>
        <v>246</v>
      </c>
    </row>
    <row r="1718" spans="9:10" x14ac:dyDescent="0.2">
      <c r="I1718" s="39">
        <v>45545</v>
      </c>
      <c r="J1718" s="1">
        <f t="shared" si="415"/>
        <v>246</v>
      </c>
    </row>
    <row r="1719" spans="9:10" x14ac:dyDescent="0.2">
      <c r="I1719" s="39">
        <v>45546</v>
      </c>
      <c r="J1719" s="1">
        <f t="shared" si="416"/>
        <v>246</v>
      </c>
    </row>
    <row r="1720" spans="9:10" x14ac:dyDescent="0.2">
      <c r="I1720" s="39">
        <v>45547</v>
      </c>
      <c r="J1720" s="1">
        <f t="shared" si="417"/>
        <v>246</v>
      </c>
    </row>
    <row r="1721" spans="9:10" x14ac:dyDescent="0.2">
      <c r="I1721" s="39">
        <v>45548</v>
      </c>
      <c r="J1721" s="1">
        <f t="shared" si="418"/>
        <v>246</v>
      </c>
    </row>
    <row r="1722" spans="9:10" x14ac:dyDescent="0.2">
      <c r="I1722" s="39">
        <v>45549</v>
      </c>
      <c r="J1722" s="1">
        <f t="shared" si="419"/>
        <v>246</v>
      </c>
    </row>
    <row r="1723" spans="9:10" x14ac:dyDescent="0.2">
      <c r="I1723" s="39">
        <v>45550</v>
      </c>
      <c r="J1723" s="1">
        <f t="shared" si="420"/>
        <v>246</v>
      </c>
    </row>
    <row r="1724" spans="9:10" x14ac:dyDescent="0.2">
      <c r="I1724" s="39">
        <v>45551</v>
      </c>
      <c r="J1724" s="1">
        <f t="shared" si="421"/>
        <v>247</v>
      </c>
    </row>
    <row r="1725" spans="9:10" x14ac:dyDescent="0.2">
      <c r="I1725" s="39">
        <v>45552</v>
      </c>
      <c r="J1725" s="1">
        <f t="shared" ref="J1725" si="433">J1716+2</f>
        <v>247</v>
      </c>
    </row>
    <row r="1726" spans="9:10" x14ac:dyDescent="0.2">
      <c r="I1726" s="39">
        <v>45553</v>
      </c>
      <c r="J1726" s="1">
        <f t="shared" si="423"/>
        <v>247</v>
      </c>
    </row>
    <row r="1727" spans="9:10" x14ac:dyDescent="0.2">
      <c r="I1727" s="39">
        <v>45554</v>
      </c>
      <c r="J1727" s="1">
        <f t="shared" si="424"/>
        <v>247</v>
      </c>
    </row>
    <row r="1728" spans="9:10" x14ac:dyDescent="0.2">
      <c r="I1728" s="39">
        <v>45555</v>
      </c>
      <c r="J1728" s="1">
        <f t="shared" si="425"/>
        <v>247</v>
      </c>
    </row>
    <row r="1729" spans="9:10" x14ac:dyDescent="0.2">
      <c r="I1729" s="39">
        <v>45556</v>
      </c>
      <c r="J1729" s="1">
        <f t="shared" si="426"/>
        <v>247</v>
      </c>
    </row>
    <row r="1730" spans="9:10" x14ac:dyDescent="0.2">
      <c r="I1730" s="39">
        <v>45557</v>
      </c>
      <c r="J1730" s="1">
        <f t="shared" si="427"/>
        <v>247</v>
      </c>
    </row>
    <row r="1731" spans="9:10" x14ac:dyDescent="0.2">
      <c r="I1731" s="39">
        <v>45558</v>
      </c>
      <c r="J1731" s="1">
        <f t="shared" ref="J1731" si="434">J1730+1</f>
        <v>248</v>
      </c>
    </row>
    <row r="1732" spans="9:10" x14ac:dyDescent="0.2">
      <c r="I1732" s="39">
        <v>45559</v>
      </c>
      <c r="J1732" s="1">
        <f t="shared" si="415"/>
        <v>248</v>
      </c>
    </row>
    <row r="1733" spans="9:10" x14ac:dyDescent="0.2">
      <c r="I1733" s="39">
        <v>45560</v>
      </c>
      <c r="J1733" s="1">
        <f t="shared" si="416"/>
        <v>248</v>
      </c>
    </row>
    <row r="1734" spans="9:10" x14ac:dyDescent="0.2">
      <c r="I1734" s="39">
        <v>45561</v>
      </c>
      <c r="J1734" s="1">
        <f t="shared" si="417"/>
        <v>248</v>
      </c>
    </row>
    <row r="1735" spans="9:10" x14ac:dyDescent="0.2">
      <c r="I1735" s="39">
        <v>45562</v>
      </c>
      <c r="J1735" s="1">
        <f t="shared" si="418"/>
        <v>248</v>
      </c>
    </row>
    <row r="1736" spans="9:10" x14ac:dyDescent="0.2">
      <c r="I1736" s="39">
        <v>45563</v>
      </c>
      <c r="J1736" s="1">
        <f t="shared" si="419"/>
        <v>248</v>
      </c>
    </row>
    <row r="1737" spans="9:10" x14ac:dyDescent="0.2">
      <c r="I1737" s="39">
        <v>45564</v>
      </c>
      <c r="J1737" s="1">
        <f t="shared" si="420"/>
        <v>248</v>
      </c>
    </row>
    <row r="1738" spans="9:10" x14ac:dyDescent="0.2">
      <c r="I1738" s="39">
        <v>45565</v>
      </c>
      <c r="J1738" s="1">
        <f t="shared" si="421"/>
        <v>249</v>
      </c>
    </row>
    <row r="1739" spans="9:10" x14ac:dyDescent="0.2">
      <c r="I1739" s="39">
        <v>45566</v>
      </c>
      <c r="J1739" s="1">
        <f t="shared" ref="J1739" si="435">J1730+2</f>
        <v>249</v>
      </c>
    </row>
    <row r="1740" spans="9:10" x14ac:dyDescent="0.2">
      <c r="I1740" s="39">
        <v>45567</v>
      </c>
      <c r="J1740" s="1">
        <f t="shared" si="423"/>
        <v>249</v>
      </c>
    </row>
    <row r="1741" spans="9:10" x14ac:dyDescent="0.2">
      <c r="I1741" s="39">
        <v>45568</v>
      </c>
      <c r="J1741" s="1">
        <f t="shared" si="424"/>
        <v>249</v>
      </c>
    </row>
    <row r="1742" spans="9:10" x14ac:dyDescent="0.2">
      <c r="I1742" s="39">
        <v>45569</v>
      </c>
      <c r="J1742" s="1">
        <f t="shared" si="425"/>
        <v>249</v>
      </c>
    </row>
    <row r="1743" spans="9:10" x14ac:dyDescent="0.2">
      <c r="I1743" s="39">
        <v>45570</v>
      </c>
      <c r="J1743" s="1">
        <f t="shared" si="426"/>
        <v>249</v>
      </c>
    </row>
    <row r="1744" spans="9:10" x14ac:dyDescent="0.2">
      <c r="I1744" s="39">
        <v>45571</v>
      </c>
      <c r="J1744" s="1">
        <f t="shared" si="427"/>
        <v>249</v>
      </c>
    </row>
    <row r="1745" spans="9:10" x14ac:dyDescent="0.2">
      <c r="I1745" s="39">
        <v>45572</v>
      </c>
      <c r="J1745" s="1">
        <f t="shared" ref="J1745" si="436">J1744+1</f>
        <v>250</v>
      </c>
    </row>
    <row r="1746" spans="9:10" x14ac:dyDescent="0.2">
      <c r="I1746" s="39">
        <v>45573</v>
      </c>
      <c r="J1746" s="1">
        <f t="shared" ref="J1746:J1802" si="437">J1744+1</f>
        <v>250</v>
      </c>
    </row>
    <row r="1747" spans="9:10" x14ac:dyDescent="0.2">
      <c r="I1747" s="39">
        <v>45574</v>
      </c>
      <c r="J1747" s="1">
        <f t="shared" ref="J1747:J1803" si="438">J1744+1</f>
        <v>250</v>
      </c>
    </row>
    <row r="1748" spans="9:10" x14ac:dyDescent="0.2">
      <c r="I1748" s="39">
        <v>45575</v>
      </c>
      <c r="J1748" s="1">
        <f t="shared" ref="J1748:J1804" si="439">J1744+1</f>
        <v>250</v>
      </c>
    </row>
    <row r="1749" spans="9:10" x14ac:dyDescent="0.2">
      <c r="I1749" s="39">
        <v>45576</v>
      </c>
      <c r="J1749" s="1">
        <f t="shared" ref="J1749:J1805" si="440">J1744+1</f>
        <v>250</v>
      </c>
    </row>
    <row r="1750" spans="9:10" x14ac:dyDescent="0.2">
      <c r="I1750" s="39">
        <v>45577</v>
      </c>
      <c r="J1750" s="1">
        <f t="shared" ref="J1750:J1806" si="441">J1744+1</f>
        <v>250</v>
      </c>
    </row>
    <row r="1751" spans="9:10" x14ac:dyDescent="0.2">
      <c r="I1751" s="39">
        <v>45578</v>
      </c>
      <c r="J1751" s="1">
        <f t="shared" ref="J1751:J1807" si="442">J1744+1</f>
        <v>250</v>
      </c>
    </row>
    <row r="1752" spans="9:10" x14ac:dyDescent="0.2">
      <c r="I1752" s="39">
        <v>45579</v>
      </c>
      <c r="J1752" s="1">
        <f t="shared" ref="J1752:J1808" si="443">J1744+2</f>
        <v>251</v>
      </c>
    </row>
    <row r="1753" spans="9:10" x14ac:dyDescent="0.2">
      <c r="I1753" s="39">
        <v>45580</v>
      </c>
      <c r="J1753" s="1">
        <f t="shared" ref="J1753" si="444">J1744+2</f>
        <v>251</v>
      </c>
    </row>
    <row r="1754" spans="9:10" x14ac:dyDescent="0.2">
      <c r="I1754" s="39">
        <v>45581</v>
      </c>
      <c r="J1754" s="1">
        <f t="shared" ref="J1754:J1810" si="445">J1744+2</f>
        <v>251</v>
      </c>
    </row>
    <row r="1755" spans="9:10" x14ac:dyDescent="0.2">
      <c r="I1755" s="39">
        <v>45582</v>
      </c>
      <c r="J1755" s="1">
        <f t="shared" ref="J1755:J1811" si="446">J1744+2</f>
        <v>251</v>
      </c>
    </row>
    <row r="1756" spans="9:10" x14ac:dyDescent="0.2">
      <c r="I1756" s="39">
        <v>45583</v>
      </c>
      <c r="J1756" s="1">
        <f t="shared" ref="J1756:J1812" si="447">J1744+2</f>
        <v>251</v>
      </c>
    </row>
    <row r="1757" spans="9:10" x14ac:dyDescent="0.2">
      <c r="I1757" s="39">
        <v>45584</v>
      </c>
      <c r="J1757" s="1">
        <f t="shared" ref="J1757:J1813" si="448">J1744+2</f>
        <v>251</v>
      </c>
    </row>
    <row r="1758" spans="9:10" x14ac:dyDescent="0.2">
      <c r="I1758" s="39">
        <v>45585</v>
      </c>
      <c r="J1758" s="1">
        <f t="shared" ref="J1758:J1814" si="449">J1744+2</f>
        <v>251</v>
      </c>
    </row>
    <row r="1759" spans="9:10" x14ac:dyDescent="0.2">
      <c r="I1759" s="39">
        <v>45586</v>
      </c>
      <c r="J1759" s="1">
        <f t="shared" ref="J1759" si="450">J1758+1</f>
        <v>252</v>
      </c>
    </row>
    <row r="1760" spans="9:10" x14ac:dyDescent="0.2">
      <c r="I1760" s="39">
        <v>45587</v>
      </c>
      <c r="J1760" s="1">
        <f t="shared" si="437"/>
        <v>252</v>
      </c>
    </row>
    <row r="1761" spans="9:10" x14ac:dyDescent="0.2">
      <c r="I1761" s="39">
        <v>45588</v>
      </c>
      <c r="J1761" s="1">
        <f t="shared" si="438"/>
        <v>252</v>
      </c>
    </row>
    <row r="1762" spans="9:10" x14ac:dyDescent="0.2">
      <c r="I1762" s="39">
        <v>45589</v>
      </c>
      <c r="J1762" s="1">
        <f t="shared" si="439"/>
        <v>252</v>
      </c>
    </row>
    <row r="1763" spans="9:10" x14ac:dyDescent="0.2">
      <c r="I1763" s="39">
        <v>45590</v>
      </c>
      <c r="J1763" s="1">
        <f t="shared" si="440"/>
        <v>252</v>
      </c>
    </row>
    <row r="1764" spans="9:10" x14ac:dyDescent="0.2">
      <c r="I1764" s="39">
        <v>45591</v>
      </c>
      <c r="J1764" s="1">
        <f t="shared" si="441"/>
        <v>252</v>
      </c>
    </row>
    <row r="1765" spans="9:10" x14ac:dyDescent="0.2">
      <c r="I1765" s="39">
        <v>45592</v>
      </c>
      <c r="J1765" s="1">
        <f t="shared" si="442"/>
        <v>252</v>
      </c>
    </row>
    <row r="1766" spans="9:10" x14ac:dyDescent="0.2">
      <c r="I1766" s="39">
        <v>45593</v>
      </c>
      <c r="J1766" s="1">
        <f t="shared" si="443"/>
        <v>253</v>
      </c>
    </row>
    <row r="1767" spans="9:10" x14ac:dyDescent="0.2">
      <c r="I1767" s="39">
        <v>45594</v>
      </c>
      <c r="J1767" s="1">
        <f t="shared" ref="J1767" si="451">J1758+2</f>
        <v>253</v>
      </c>
    </row>
    <row r="1768" spans="9:10" x14ac:dyDescent="0.2">
      <c r="I1768" s="39">
        <v>45595</v>
      </c>
      <c r="J1768" s="1">
        <f t="shared" si="445"/>
        <v>253</v>
      </c>
    </row>
    <row r="1769" spans="9:10" x14ac:dyDescent="0.2">
      <c r="I1769" s="39">
        <v>45596</v>
      </c>
      <c r="J1769" s="1">
        <f t="shared" si="446"/>
        <v>253</v>
      </c>
    </row>
    <row r="1770" spans="9:10" x14ac:dyDescent="0.2">
      <c r="I1770" s="39">
        <v>45597</v>
      </c>
      <c r="J1770" s="1">
        <f t="shared" si="447"/>
        <v>253</v>
      </c>
    </row>
    <row r="1771" spans="9:10" x14ac:dyDescent="0.2">
      <c r="I1771" s="39">
        <v>45598</v>
      </c>
      <c r="J1771" s="1">
        <f t="shared" si="448"/>
        <v>253</v>
      </c>
    </row>
    <row r="1772" spans="9:10" x14ac:dyDescent="0.2">
      <c r="I1772" s="39">
        <v>45599</v>
      </c>
      <c r="J1772" s="1">
        <f t="shared" si="449"/>
        <v>253</v>
      </c>
    </row>
    <row r="1773" spans="9:10" x14ac:dyDescent="0.2">
      <c r="I1773" s="39">
        <v>45600</v>
      </c>
      <c r="J1773" s="1">
        <f t="shared" ref="J1773" si="452">J1772+1</f>
        <v>254</v>
      </c>
    </row>
    <row r="1774" spans="9:10" x14ac:dyDescent="0.2">
      <c r="I1774" s="39">
        <v>45601</v>
      </c>
      <c r="J1774" s="1">
        <f t="shared" si="437"/>
        <v>254</v>
      </c>
    </row>
    <row r="1775" spans="9:10" x14ac:dyDescent="0.2">
      <c r="I1775" s="39">
        <v>45602</v>
      </c>
      <c r="J1775" s="1">
        <f t="shared" si="438"/>
        <v>254</v>
      </c>
    </row>
    <row r="1776" spans="9:10" x14ac:dyDescent="0.2">
      <c r="I1776" s="39">
        <v>45603</v>
      </c>
      <c r="J1776" s="1">
        <f t="shared" si="439"/>
        <v>254</v>
      </c>
    </row>
    <row r="1777" spans="9:10" x14ac:dyDescent="0.2">
      <c r="I1777" s="39">
        <v>45604</v>
      </c>
      <c r="J1777" s="1">
        <f t="shared" si="440"/>
        <v>254</v>
      </c>
    </row>
    <row r="1778" spans="9:10" x14ac:dyDescent="0.2">
      <c r="I1778" s="39">
        <v>45605</v>
      </c>
      <c r="J1778" s="1">
        <f t="shared" si="441"/>
        <v>254</v>
      </c>
    </row>
    <row r="1779" spans="9:10" x14ac:dyDescent="0.2">
      <c r="I1779" s="39">
        <v>45606</v>
      </c>
      <c r="J1779" s="1">
        <f t="shared" si="442"/>
        <v>254</v>
      </c>
    </row>
    <row r="1780" spans="9:10" x14ac:dyDescent="0.2">
      <c r="I1780" s="39">
        <v>45607</v>
      </c>
      <c r="J1780" s="1">
        <f t="shared" si="443"/>
        <v>255</v>
      </c>
    </row>
    <row r="1781" spans="9:10" x14ac:dyDescent="0.2">
      <c r="I1781" s="39">
        <v>45608</v>
      </c>
      <c r="J1781" s="1">
        <f t="shared" ref="J1781" si="453">J1772+2</f>
        <v>255</v>
      </c>
    </row>
    <row r="1782" spans="9:10" x14ac:dyDescent="0.2">
      <c r="I1782" s="39">
        <v>45609</v>
      </c>
      <c r="J1782" s="1">
        <f t="shared" si="445"/>
        <v>255</v>
      </c>
    </row>
    <row r="1783" spans="9:10" x14ac:dyDescent="0.2">
      <c r="I1783" s="39">
        <v>45610</v>
      </c>
      <c r="J1783" s="1">
        <f t="shared" si="446"/>
        <v>255</v>
      </c>
    </row>
    <row r="1784" spans="9:10" x14ac:dyDescent="0.2">
      <c r="I1784" s="39">
        <v>45611</v>
      </c>
      <c r="J1784" s="1">
        <f t="shared" si="447"/>
        <v>255</v>
      </c>
    </row>
    <row r="1785" spans="9:10" x14ac:dyDescent="0.2">
      <c r="I1785" s="39">
        <v>45612</v>
      </c>
      <c r="J1785" s="1">
        <f t="shared" si="448"/>
        <v>255</v>
      </c>
    </row>
    <row r="1786" spans="9:10" x14ac:dyDescent="0.2">
      <c r="I1786" s="39">
        <v>45613</v>
      </c>
      <c r="J1786" s="1">
        <f t="shared" si="449"/>
        <v>255</v>
      </c>
    </row>
    <row r="1787" spans="9:10" x14ac:dyDescent="0.2">
      <c r="I1787" s="39">
        <v>45614</v>
      </c>
      <c r="J1787" s="1">
        <f t="shared" ref="J1787" si="454">J1786+1</f>
        <v>256</v>
      </c>
    </row>
    <row r="1788" spans="9:10" x14ac:dyDescent="0.2">
      <c r="I1788" s="39">
        <v>45615</v>
      </c>
      <c r="J1788" s="1">
        <f t="shared" si="437"/>
        <v>256</v>
      </c>
    </row>
    <row r="1789" spans="9:10" x14ac:dyDescent="0.2">
      <c r="I1789" s="39">
        <v>45616</v>
      </c>
      <c r="J1789" s="1">
        <f t="shared" si="438"/>
        <v>256</v>
      </c>
    </row>
    <row r="1790" spans="9:10" x14ac:dyDescent="0.2">
      <c r="I1790" s="39">
        <v>45617</v>
      </c>
      <c r="J1790" s="1">
        <f t="shared" si="439"/>
        <v>256</v>
      </c>
    </row>
    <row r="1791" spans="9:10" x14ac:dyDescent="0.2">
      <c r="I1791" s="39">
        <v>45618</v>
      </c>
      <c r="J1791" s="1">
        <f t="shared" si="440"/>
        <v>256</v>
      </c>
    </row>
    <row r="1792" spans="9:10" x14ac:dyDescent="0.2">
      <c r="I1792" s="39">
        <v>45619</v>
      </c>
      <c r="J1792" s="1">
        <f t="shared" si="441"/>
        <v>256</v>
      </c>
    </row>
    <row r="1793" spans="9:10" x14ac:dyDescent="0.2">
      <c r="I1793" s="39">
        <v>45620</v>
      </c>
      <c r="J1793" s="1">
        <f t="shared" si="442"/>
        <v>256</v>
      </c>
    </row>
    <row r="1794" spans="9:10" x14ac:dyDescent="0.2">
      <c r="I1794" s="39">
        <v>45621</v>
      </c>
      <c r="J1794" s="1">
        <f t="shared" si="443"/>
        <v>257</v>
      </c>
    </row>
    <row r="1795" spans="9:10" x14ac:dyDescent="0.2">
      <c r="I1795" s="39">
        <v>45622</v>
      </c>
      <c r="J1795" s="1">
        <f t="shared" ref="J1795" si="455">J1786+2</f>
        <v>257</v>
      </c>
    </row>
    <row r="1796" spans="9:10" x14ac:dyDescent="0.2">
      <c r="I1796" s="39">
        <v>45623</v>
      </c>
      <c r="J1796" s="1">
        <f t="shared" si="445"/>
        <v>257</v>
      </c>
    </row>
    <row r="1797" spans="9:10" x14ac:dyDescent="0.2">
      <c r="I1797" s="39">
        <v>45624</v>
      </c>
      <c r="J1797" s="1">
        <f t="shared" si="446"/>
        <v>257</v>
      </c>
    </row>
    <row r="1798" spans="9:10" x14ac:dyDescent="0.2">
      <c r="I1798" s="39">
        <v>45625</v>
      </c>
      <c r="J1798" s="1">
        <f t="shared" si="447"/>
        <v>257</v>
      </c>
    </row>
    <row r="1799" spans="9:10" x14ac:dyDescent="0.2">
      <c r="I1799" s="39">
        <v>45626</v>
      </c>
      <c r="J1799" s="1">
        <f t="shared" si="448"/>
        <v>257</v>
      </c>
    </row>
    <row r="1800" spans="9:10" x14ac:dyDescent="0.2">
      <c r="I1800" s="39">
        <v>45627</v>
      </c>
      <c r="J1800" s="1">
        <f t="shared" si="449"/>
        <v>257</v>
      </c>
    </row>
    <row r="1801" spans="9:10" x14ac:dyDescent="0.2">
      <c r="I1801" s="39">
        <v>45628</v>
      </c>
      <c r="J1801" s="1">
        <f t="shared" ref="J1801" si="456">J1800+1</f>
        <v>258</v>
      </c>
    </row>
    <row r="1802" spans="9:10" x14ac:dyDescent="0.2">
      <c r="I1802" s="39">
        <v>45629</v>
      </c>
      <c r="J1802" s="1">
        <f t="shared" si="437"/>
        <v>258</v>
      </c>
    </row>
    <row r="1803" spans="9:10" x14ac:dyDescent="0.2">
      <c r="I1803" s="39">
        <v>45630</v>
      </c>
      <c r="J1803" s="1">
        <f t="shared" si="438"/>
        <v>258</v>
      </c>
    </row>
    <row r="1804" spans="9:10" x14ac:dyDescent="0.2">
      <c r="I1804" s="39">
        <v>45631</v>
      </c>
      <c r="J1804" s="1">
        <f t="shared" si="439"/>
        <v>258</v>
      </c>
    </row>
    <row r="1805" spans="9:10" x14ac:dyDescent="0.2">
      <c r="I1805" s="39">
        <v>45632</v>
      </c>
      <c r="J1805" s="1">
        <f t="shared" si="440"/>
        <v>258</v>
      </c>
    </row>
    <row r="1806" spans="9:10" x14ac:dyDescent="0.2">
      <c r="I1806" s="39">
        <v>45633</v>
      </c>
      <c r="J1806" s="1">
        <f t="shared" si="441"/>
        <v>258</v>
      </c>
    </row>
    <row r="1807" spans="9:10" x14ac:dyDescent="0.2">
      <c r="I1807" s="39">
        <v>45634</v>
      </c>
      <c r="J1807" s="1">
        <f t="shared" si="442"/>
        <v>258</v>
      </c>
    </row>
    <row r="1808" spans="9:10" x14ac:dyDescent="0.2">
      <c r="I1808" s="39">
        <v>45635</v>
      </c>
      <c r="J1808" s="1">
        <f t="shared" si="443"/>
        <v>259</v>
      </c>
    </row>
    <row r="1809" spans="9:10" x14ac:dyDescent="0.2">
      <c r="I1809" s="39">
        <v>45636</v>
      </c>
      <c r="J1809" s="1">
        <f t="shared" ref="J1809" si="457">J1800+2</f>
        <v>259</v>
      </c>
    </row>
    <row r="1810" spans="9:10" x14ac:dyDescent="0.2">
      <c r="I1810" s="39">
        <v>45637</v>
      </c>
      <c r="J1810" s="1">
        <f t="shared" si="445"/>
        <v>259</v>
      </c>
    </row>
    <row r="1811" spans="9:10" x14ac:dyDescent="0.2">
      <c r="I1811" s="39">
        <v>45638</v>
      </c>
      <c r="J1811" s="1">
        <f t="shared" si="446"/>
        <v>259</v>
      </c>
    </row>
    <row r="1812" spans="9:10" x14ac:dyDescent="0.2">
      <c r="I1812" s="39">
        <v>45639</v>
      </c>
      <c r="J1812" s="1">
        <f t="shared" si="447"/>
        <v>259</v>
      </c>
    </row>
    <row r="1813" spans="9:10" x14ac:dyDescent="0.2">
      <c r="I1813" s="39">
        <v>45640</v>
      </c>
      <c r="J1813" s="1">
        <f t="shared" si="448"/>
        <v>259</v>
      </c>
    </row>
    <row r="1814" spans="9:10" x14ac:dyDescent="0.2">
      <c r="I1814" s="39">
        <v>45641</v>
      </c>
      <c r="J1814" s="1">
        <f t="shared" si="449"/>
        <v>259</v>
      </c>
    </row>
    <row r="1815" spans="9:10" x14ac:dyDescent="0.2">
      <c r="I1815" s="39">
        <v>45642</v>
      </c>
      <c r="J1815" s="1">
        <f t="shared" ref="J1815" si="458">J1814+1</f>
        <v>260</v>
      </c>
    </row>
    <row r="1816" spans="9:10" x14ac:dyDescent="0.2">
      <c r="I1816" s="39">
        <v>45643</v>
      </c>
      <c r="J1816" s="1">
        <f t="shared" ref="J1816:J1830" si="459">J1814+1</f>
        <v>260</v>
      </c>
    </row>
    <row r="1817" spans="9:10" x14ac:dyDescent="0.2">
      <c r="I1817" s="39">
        <v>45644</v>
      </c>
      <c r="J1817" s="1">
        <f t="shared" ref="J1817" si="460">J1814+1</f>
        <v>260</v>
      </c>
    </row>
    <row r="1818" spans="9:10" x14ac:dyDescent="0.2">
      <c r="I1818" s="39">
        <v>45645</v>
      </c>
      <c r="J1818" s="1">
        <f t="shared" ref="J1818" si="461">J1814+1</f>
        <v>260</v>
      </c>
    </row>
    <row r="1819" spans="9:10" x14ac:dyDescent="0.2">
      <c r="I1819" s="39">
        <v>45646</v>
      </c>
      <c r="J1819" s="1">
        <f t="shared" ref="J1819" si="462">J1814+1</f>
        <v>260</v>
      </c>
    </row>
    <row r="1820" spans="9:10" x14ac:dyDescent="0.2">
      <c r="I1820" s="39">
        <v>45647</v>
      </c>
      <c r="J1820" s="1">
        <f t="shared" ref="J1820" si="463">J1814+1</f>
        <v>260</v>
      </c>
    </row>
    <row r="1821" spans="9:10" x14ac:dyDescent="0.2">
      <c r="I1821" s="39">
        <v>45648</v>
      </c>
      <c r="J1821" s="1">
        <f t="shared" ref="J1821" si="464">J1814+1</f>
        <v>260</v>
      </c>
    </row>
    <row r="1822" spans="9:10" x14ac:dyDescent="0.2">
      <c r="I1822" s="39">
        <v>45649</v>
      </c>
      <c r="J1822" s="1">
        <f t="shared" ref="J1822" si="465">J1814+2</f>
        <v>261</v>
      </c>
    </row>
    <row r="1823" spans="9:10" x14ac:dyDescent="0.2">
      <c r="I1823" s="39">
        <v>45650</v>
      </c>
      <c r="J1823" s="1">
        <f t="shared" ref="J1823" si="466">J1814+2</f>
        <v>261</v>
      </c>
    </row>
    <row r="1824" spans="9:10" x14ac:dyDescent="0.2">
      <c r="I1824" s="39">
        <v>45651</v>
      </c>
      <c r="J1824" s="1">
        <f t="shared" ref="J1824" si="467">J1814+2</f>
        <v>261</v>
      </c>
    </row>
    <row r="1825" spans="9:10" x14ac:dyDescent="0.2">
      <c r="I1825" s="39">
        <v>45652</v>
      </c>
      <c r="J1825" s="1">
        <f t="shared" ref="J1825" si="468">J1814+2</f>
        <v>261</v>
      </c>
    </row>
    <row r="1826" spans="9:10" x14ac:dyDescent="0.2">
      <c r="I1826" s="39">
        <v>45653</v>
      </c>
      <c r="J1826" s="1">
        <f t="shared" ref="J1826" si="469">J1814+2</f>
        <v>261</v>
      </c>
    </row>
    <row r="1827" spans="9:10" x14ac:dyDescent="0.2">
      <c r="I1827" s="39">
        <v>45654</v>
      </c>
      <c r="J1827" s="1">
        <f t="shared" ref="J1827" si="470">J1814+2</f>
        <v>261</v>
      </c>
    </row>
    <row r="1828" spans="9:10" x14ac:dyDescent="0.2">
      <c r="I1828" s="39">
        <v>45655</v>
      </c>
      <c r="J1828" s="1">
        <f t="shared" ref="J1828" si="471">J1814+2</f>
        <v>261</v>
      </c>
    </row>
    <row r="1829" spans="9:10" x14ac:dyDescent="0.2">
      <c r="I1829" s="39">
        <v>45656</v>
      </c>
      <c r="J1829" s="1">
        <f t="shared" ref="J1829" si="472">J1828+1</f>
        <v>262</v>
      </c>
    </row>
    <row r="1830" spans="9:10" x14ac:dyDescent="0.2">
      <c r="I1830" s="39">
        <v>45657</v>
      </c>
      <c r="J1830" s="1">
        <f t="shared" si="459"/>
        <v>262</v>
      </c>
    </row>
    <row r="1831" spans="9:10" x14ac:dyDescent="0.2">
      <c r="I1831" s="39"/>
    </row>
    <row r="1832" spans="9:10" x14ac:dyDescent="0.2">
      <c r="I1832" s="39"/>
    </row>
    <row r="1833" spans="9:10" x14ac:dyDescent="0.2">
      <c r="I1833" s="39"/>
    </row>
    <row r="1834" spans="9:10" x14ac:dyDescent="0.2">
      <c r="I1834" s="39"/>
    </row>
    <row r="1835" spans="9:10" x14ac:dyDescent="0.2">
      <c r="I1835" s="39"/>
    </row>
    <row r="1836" spans="9:10" x14ac:dyDescent="0.2">
      <c r="I1836" s="39"/>
    </row>
    <row r="1837" spans="9:10" x14ac:dyDescent="0.2">
      <c r="I1837" s="39"/>
    </row>
    <row r="1838" spans="9:10" x14ac:dyDescent="0.2">
      <c r="I1838" s="39"/>
    </row>
    <row r="1839" spans="9:10" x14ac:dyDescent="0.2">
      <c r="I1839" s="39"/>
    </row>
    <row r="1840" spans="9:10" x14ac:dyDescent="0.2">
      <c r="I1840" s="39"/>
    </row>
    <row r="1841" spans="9:9" x14ac:dyDescent="0.2">
      <c r="I1841" s="39"/>
    </row>
    <row r="1842" spans="9:9" x14ac:dyDescent="0.2">
      <c r="I1842" s="39"/>
    </row>
    <row r="1843" spans="9:9" x14ac:dyDescent="0.2">
      <c r="I1843" s="39"/>
    </row>
    <row r="1844" spans="9:9" x14ac:dyDescent="0.2">
      <c r="I1844" s="39"/>
    </row>
    <row r="1845" spans="9:9" x14ac:dyDescent="0.2">
      <c r="I1845" s="39"/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Domestic_trip</vt:lpstr>
      <vt:lpstr>Average_fuel_price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Kristína Dujsíková</cp:lastModifiedBy>
  <cp:lastPrinted>2021-01-20T08:14:33Z</cp:lastPrinted>
  <dcterms:created xsi:type="dcterms:W3CDTF">2021-01-02T11:01:51Z</dcterms:created>
  <dcterms:modified xsi:type="dcterms:W3CDTF">2024-11-14T07:31:16Z</dcterms:modified>
</cp:coreProperties>
</file>